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ummary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74" i="1" l="1"/>
  <c r="T78" i="1"/>
  <c r="T77" i="1"/>
  <c r="T76" i="1"/>
  <c r="T75" i="1"/>
  <c r="T60" i="1"/>
  <c r="T61" i="1"/>
  <c r="T62" i="1"/>
  <c r="T63" i="1"/>
  <c r="T59" i="1"/>
  <c r="S53" i="1" l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D78" i="1"/>
  <c r="D81" i="1" s="1"/>
  <c r="C88" i="1"/>
  <c r="D88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C89" i="1"/>
  <c r="D89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C90" i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B89" i="1"/>
  <c r="B90" i="1"/>
  <c r="B91" i="1"/>
  <c r="B88" i="1"/>
  <c r="D83" i="1"/>
  <c r="D84" i="1"/>
  <c r="C78" i="1"/>
  <c r="C81" i="1" s="1"/>
  <c r="E78" i="1"/>
  <c r="F78" i="1"/>
  <c r="F92" i="1" s="1"/>
  <c r="G78" i="1"/>
  <c r="G83" i="1" s="1"/>
  <c r="H78" i="1"/>
  <c r="H81" i="1" s="1"/>
  <c r="I78" i="1"/>
  <c r="J78" i="1"/>
  <c r="J92" i="1" s="1"/>
  <c r="K78" i="1"/>
  <c r="K83" i="1" s="1"/>
  <c r="L78" i="1"/>
  <c r="L81" i="1" s="1"/>
  <c r="M78" i="1"/>
  <c r="N78" i="1"/>
  <c r="N92" i="1" s="1"/>
  <c r="O78" i="1"/>
  <c r="O83" i="1" s="1"/>
  <c r="P78" i="1"/>
  <c r="P81" i="1" s="1"/>
  <c r="Q78" i="1"/>
  <c r="R78" i="1"/>
  <c r="R92" i="1" s="1"/>
  <c r="S78" i="1"/>
  <c r="S83" i="1" s="1"/>
  <c r="B78" i="1"/>
  <c r="C63" i="1"/>
  <c r="C66" i="1" s="1"/>
  <c r="D63" i="1"/>
  <c r="D69" i="1" s="1"/>
  <c r="E63" i="1"/>
  <c r="E68" i="1" s="1"/>
  <c r="F63" i="1"/>
  <c r="F67" i="1" s="1"/>
  <c r="G63" i="1"/>
  <c r="G66" i="1" s="1"/>
  <c r="H63" i="1"/>
  <c r="H69" i="1" s="1"/>
  <c r="I63" i="1"/>
  <c r="I68" i="1" s="1"/>
  <c r="J63" i="1"/>
  <c r="J67" i="1" s="1"/>
  <c r="K63" i="1"/>
  <c r="K66" i="1" s="1"/>
  <c r="L63" i="1"/>
  <c r="L69" i="1" s="1"/>
  <c r="M63" i="1"/>
  <c r="M68" i="1" s="1"/>
  <c r="N63" i="1"/>
  <c r="N67" i="1" s="1"/>
  <c r="O63" i="1"/>
  <c r="O66" i="1" s="1"/>
  <c r="P63" i="1"/>
  <c r="P69" i="1" s="1"/>
  <c r="Q63" i="1"/>
  <c r="Q68" i="1" s="1"/>
  <c r="R63" i="1"/>
  <c r="R67" i="1" s="1"/>
  <c r="S63" i="1"/>
  <c r="S66" i="1" s="1"/>
  <c r="B63" i="1"/>
  <c r="B67" i="1" s="1"/>
  <c r="Q92" i="1" l="1"/>
  <c r="M92" i="1"/>
  <c r="I92" i="1"/>
  <c r="E92" i="1"/>
  <c r="B92" i="1"/>
  <c r="Q81" i="1"/>
  <c r="Q82" i="1"/>
  <c r="M81" i="1"/>
  <c r="M82" i="1"/>
  <c r="E81" i="1"/>
  <c r="Q83" i="1"/>
  <c r="E82" i="1"/>
  <c r="I83" i="1"/>
  <c r="I82" i="1"/>
  <c r="I81" i="1"/>
  <c r="E83" i="1"/>
  <c r="N82" i="1"/>
  <c r="F82" i="1"/>
  <c r="N81" i="1"/>
  <c r="F81" i="1"/>
  <c r="M83" i="1"/>
  <c r="R82" i="1"/>
  <c r="J82" i="1"/>
  <c r="R81" i="1"/>
  <c r="J81" i="1"/>
  <c r="B83" i="1"/>
  <c r="Q84" i="1"/>
  <c r="M84" i="1"/>
  <c r="I84" i="1"/>
  <c r="E84" i="1"/>
  <c r="R83" i="1"/>
  <c r="N83" i="1"/>
  <c r="J83" i="1"/>
  <c r="F83" i="1"/>
  <c r="S82" i="1"/>
  <c r="O82" i="1"/>
  <c r="K82" i="1"/>
  <c r="G82" i="1"/>
  <c r="S81" i="1"/>
  <c r="O81" i="1"/>
  <c r="K81" i="1"/>
  <c r="G81" i="1"/>
  <c r="B82" i="1"/>
  <c r="P84" i="1"/>
  <c r="L84" i="1"/>
  <c r="H84" i="1"/>
  <c r="P92" i="1"/>
  <c r="L92" i="1"/>
  <c r="H92" i="1"/>
  <c r="C92" i="1"/>
  <c r="B81" i="1"/>
  <c r="S84" i="1"/>
  <c r="O84" i="1"/>
  <c r="K84" i="1"/>
  <c r="G84" i="1"/>
  <c r="C84" i="1"/>
  <c r="P83" i="1"/>
  <c r="L83" i="1"/>
  <c r="H83" i="1"/>
  <c r="O92" i="1"/>
  <c r="K92" i="1"/>
  <c r="G92" i="1"/>
  <c r="S92" i="1"/>
  <c r="B84" i="1"/>
  <c r="R84" i="1"/>
  <c r="N84" i="1"/>
  <c r="J84" i="1"/>
  <c r="F84" i="1"/>
  <c r="C83" i="1"/>
  <c r="P82" i="1"/>
  <c r="L82" i="1"/>
  <c r="H82" i="1"/>
  <c r="C82" i="1"/>
  <c r="D82" i="1"/>
  <c r="D92" i="1"/>
  <c r="B69" i="1"/>
  <c r="K68" i="1"/>
  <c r="P67" i="1"/>
  <c r="H67" i="1"/>
  <c r="N69" i="1"/>
  <c r="S69" i="1"/>
  <c r="K69" i="1"/>
  <c r="C69" i="1"/>
  <c r="G68" i="1"/>
  <c r="O67" i="1"/>
  <c r="G67" i="1"/>
  <c r="R69" i="1"/>
  <c r="J69" i="1"/>
  <c r="S68" i="1"/>
  <c r="C68" i="1"/>
  <c r="L67" i="1"/>
  <c r="D67" i="1"/>
  <c r="F69" i="1"/>
  <c r="O69" i="1"/>
  <c r="G69" i="1"/>
  <c r="O68" i="1"/>
  <c r="S67" i="1"/>
  <c r="K67" i="1"/>
  <c r="C67" i="1"/>
  <c r="I66" i="1"/>
  <c r="B66" i="1"/>
  <c r="P68" i="1"/>
  <c r="L68" i="1"/>
  <c r="H68" i="1"/>
  <c r="D68" i="1"/>
  <c r="Q67" i="1"/>
  <c r="M67" i="1"/>
  <c r="I67" i="1"/>
  <c r="E67" i="1"/>
  <c r="R66" i="1"/>
  <c r="N66" i="1"/>
  <c r="J66" i="1"/>
  <c r="F66" i="1"/>
  <c r="Q66" i="1"/>
  <c r="M66" i="1"/>
  <c r="E66" i="1"/>
  <c r="B68" i="1"/>
  <c r="Q69" i="1"/>
  <c r="M69" i="1"/>
  <c r="I69" i="1"/>
  <c r="E69" i="1"/>
  <c r="R68" i="1"/>
  <c r="N68" i="1"/>
  <c r="J68" i="1"/>
  <c r="F68" i="1"/>
  <c r="P66" i="1"/>
  <c r="L66" i="1"/>
  <c r="H66" i="1"/>
  <c r="D66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B26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B19" i="1"/>
  <c r="C5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B5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B12" i="1"/>
</calcChain>
</file>

<file path=xl/sharedStrings.xml><?xml version="1.0" encoding="utf-8"?>
<sst xmlns="http://schemas.openxmlformats.org/spreadsheetml/2006/main" count="75" uniqueCount="32">
  <si>
    <t xml:space="preserve">World </t>
    <phoneticPr fontId="3" type="noConversion"/>
  </si>
  <si>
    <t>USA</t>
    <phoneticPr fontId="3" type="noConversion"/>
  </si>
  <si>
    <t>Japan textile exports (SITC 65)</t>
    <phoneticPr fontId="3" type="noConversion"/>
  </si>
  <si>
    <t>Japan textile import (SITC 65)</t>
    <phoneticPr fontId="3" type="noConversion"/>
  </si>
  <si>
    <t>Share of USA</t>
    <phoneticPr fontId="3" type="noConversion"/>
  </si>
  <si>
    <t>Japan apparel export (SITC 84)</t>
    <phoneticPr fontId="3" type="noConversion"/>
  </si>
  <si>
    <t>Japan apparel import (SITC 84)</t>
    <phoneticPr fontId="3" type="noConversion"/>
  </si>
  <si>
    <t>Yarns</t>
  </si>
  <si>
    <t>Fabrics</t>
  </si>
  <si>
    <t>Apparel</t>
  </si>
  <si>
    <t>US textile and apparel imports from Japan</t>
    <phoneticPr fontId="3" type="noConversion"/>
  </si>
  <si>
    <t>Yarns</t>
    <phoneticPr fontId="3" type="noConversion"/>
  </si>
  <si>
    <t>Fabrics</t>
    <phoneticPr fontId="3" type="noConversion"/>
  </si>
  <si>
    <t>Made-up textiles</t>
  </si>
  <si>
    <t>Made-up textiles</t>
    <phoneticPr fontId="3" type="noConversion"/>
  </si>
  <si>
    <t>Apparel</t>
    <phoneticPr fontId="3" type="noConversion"/>
  </si>
  <si>
    <t>Total</t>
    <phoneticPr fontId="3" type="noConversion"/>
  </si>
  <si>
    <t>US textile and apparel export to Japan</t>
    <phoneticPr fontId="3" type="noConversion"/>
  </si>
  <si>
    <t>US Trade balance with Japan (Export- import)</t>
    <phoneticPr fontId="3" type="noConversion"/>
  </si>
  <si>
    <t>US textile exports (SITC 65)</t>
    <phoneticPr fontId="3" type="noConversion"/>
  </si>
  <si>
    <t>US textile import (SITC 65)</t>
    <phoneticPr fontId="3" type="noConversion"/>
  </si>
  <si>
    <t>US apparel export (SITC 84)</t>
    <phoneticPr fontId="3" type="noConversion"/>
  </si>
  <si>
    <t>US apparel import (SITC 84)</t>
    <phoneticPr fontId="3" type="noConversion"/>
  </si>
  <si>
    <t>Japan</t>
    <phoneticPr fontId="3" type="noConversion"/>
  </si>
  <si>
    <t>Share of Japan</t>
    <phoneticPr fontId="3" type="noConversion"/>
  </si>
  <si>
    <t>2017 vs 2007</t>
    <phoneticPr fontId="3" type="noConversion"/>
  </si>
  <si>
    <t>shares</t>
    <phoneticPr fontId="3" type="noConversion"/>
  </si>
  <si>
    <t>Shares</t>
    <phoneticPr fontId="3" type="noConversion"/>
  </si>
  <si>
    <t>$million USD</t>
    <phoneticPr fontId="3" type="noConversion"/>
  </si>
  <si>
    <t>$million USD</t>
    <phoneticPr fontId="3" type="noConversion"/>
  </si>
  <si>
    <t>Data source: UNComtrade (2019)</t>
    <phoneticPr fontId="3" type="noConversion"/>
  </si>
  <si>
    <t>Data source: OTEXA (2019)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</si>
</sst>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\$#,##0.00;\-\$#,##0.00"/>
    <numFmt numFmtId="178" formatCode="\$#,##0.0;\-\$#,##0.0"/>
    <numFmt numFmtId="179" formatCode="0.0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scheme val="minor"/>
    </font>
    <font>
      <sz val="10"/>
      <color theme="1"/>
      <name val="Arial Unicode MS"/>
      <family val="2"/>
      <charset val="134"/>
    </font>
    <font>
      <sz val="11"/>
      <color theme="1"/>
      <name val="等线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/>
    <xf numFmtId="176" fontId="0" fillId="0" borderId="0" xfId="1" applyNumberFormat="1" applyFont="1" applyAlignment="1"/>
    <xf numFmtId="177" fontId="0" fillId="0" borderId="0" xfId="0" applyNumberFormat="1"/>
    <xf numFmtId="178" fontId="0" fillId="0" borderId="0" xfId="0" applyNumberFormat="1"/>
    <xf numFmtId="0" fontId="4" fillId="0" borderId="0" xfId="0" applyFont="1"/>
    <xf numFmtId="0" fontId="0" fillId="0" borderId="0" xfId="0" applyAlignment="1">
      <alignment horizontal="left"/>
    </xf>
    <xf numFmtId="179" fontId="0" fillId="0" borderId="0" xfId="0" applyNumberFormat="1"/>
    <xf numFmtId="0" fontId="5" fillId="0" borderId="0" xfId="0" applyFont="1"/>
    <xf numFmtId="178" fontId="6" fillId="0" borderId="0" xfId="0" applyNumberFormat="1" applyFont="1"/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4"/>
  <sheetViews>
    <sheetView tabSelected="1" zoomScale="85" zoomScaleNormal="85" workbookViewId="0">
      <selection activeCell="A2" sqref="A2"/>
    </sheetView>
  </sheetViews>
  <sheetFormatPr defaultRowHeight="13.8"/>
  <cols>
    <col min="1" max="1" width="16.69921875" customWidth="1"/>
    <col min="2" max="2" width="10.5" customWidth="1"/>
    <col min="3" max="19" width="9.3984375" customWidth="1"/>
    <col min="20" max="20" width="11.8984375" bestFit="1" customWidth="1"/>
  </cols>
  <sheetData>
    <row r="1" spans="1:19">
      <c r="A1" s="4" t="s">
        <v>2</v>
      </c>
      <c r="D1" t="s">
        <v>29</v>
      </c>
    </row>
    <row r="2" spans="1:19">
      <c r="B2">
        <v>2000</v>
      </c>
      <c r="C2">
        <v>2001</v>
      </c>
      <c r="D2">
        <v>2002</v>
      </c>
      <c r="E2">
        <v>2003</v>
      </c>
      <c r="F2">
        <v>2004</v>
      </c>
      <c r="G2">
        <v>2005</v>
      </c>
      <c r="H2">
        <v>2006</v>
      </c>
      <c r="I2">
        <v>2007</v>
      </c>
      <c r="J2">
        <v>2008</v>
      </c>
      <c r="K2">
        <v>2009</v>
      </c>
      <c r="L2">
        <v>2010</v>
      </c>
      <c r="M2">
        <v>2011</v>
      </c>
      <c r="N2">
        <v>2012</v>
      </c>
      <c r="O2">
        <v>2013</v>
      </c>
      <c r="P2">
        <v>2014</v>
      </c>
      <c r="Q2">
        <v>2015</v>
      </c>
      <c r="R2">
        <v>2016</v>
      </c>
      <c r="S2">
        <v>2017</v>
      </c>
    </row>
    <row r="3" spans="1:19">
      <c r="A3" t="s">
        <v>0</v>
      </c>
      <c r="B3" s="3">
        <v>7023.3422430000001</v>
      </c>
      <c r="C3" s="3">
        <v>6197.4095199999992</v>
      </c>
      <c r="D3" s="3">
        <v>6029.7542039999998</v>
      </c>
      <c r="E3" s="3">
        <v>6430.8953569999994</v>
      </c>
      <c r="F3" s="3">
        <v>7137.6187829999999</v>
      </c>
      <c r="G3" s="3">
        <v>6905.1749</v>
      </c>
      <c r="H3" s="3">
        <v>6933.9438250000003</v>
      </c>
      <c r="I3" s="3">
        <v>7108.4016140000003</v>
      </c>
      <c r="J3" s="3">
        <v>7340.4574119999997</v>
      </c>
      <c r="K3" s="3">
        <v>6109.3859970000003</v>
      </c>
      <c r="L3" s="3">
        <v>7086.0582939999995</v>
      </c>
      <c r="M3" s="3">
        <v>8035.2739859999992</v>
      </c>
      <c r="N3" s="3">
        <v>7819.730767</v>
      </c>
      <c r="O3" s="3">
        <v>6843.0851809999995</v>
      </c>
      <c r="P3" s="3">
        <v>6679.5779579999999</v>
      </c>
      <c r="Q3" s="3">
        <v>6165.9464310000003</v>
      </c>
      <c r="R3" s="3">
        <v>6419.7699649999995</v>
      </c>
      <c r="S3" s="3">
        <v>6522.2574789999999</v>
      </c>
    </row>
    <row r="4" spans="1:19">
      <c r="A4" t="s">
        <v>1</v>
      </c>
      <c r="B4" s="3">
        <v>581.65319899999997</v>
      </c>
      <c r="C4" s="3">
        <v>474.76297700000003</v>
      </c>
      <c r="D4" s="3">
        <v>459.134027</v>
      </c>
      <c r="E4" s="3">
        <v>475.10134999999997</v>
      </c>
      <c r="F4" s="3">
        <v>530.36433399999999</v>
      </c>
      <c r="G4" s="3">
        <v>518.44011899999998</v>
      </c>
      <c r="H4" s="3">
        <v>533.62666899999999</v>
      </c>
      <c r="I4" s="3">
        <v>537.949524</v>
      </c>
      <c r="J4" s="3">
        <v>521.38323300000002</v>
      </c>
      <c r="K4" s="3">
        <v>366.93594900000005</v>
      </c>
      <c r="L4" s="3">
        <v>480.12505800000002</v>
      </c>
      <c r="M4" s="3">
        <v>505.861065</v>
      </c>
      <c r="N4" s="3">
        <v>517.88475700000004</v>
      </c>
      <c r="O4" s="3">
        <v>463.33310299999999</v>
      </c>
      <c r="P4" s="3">
        <v>504.28399999999999</v>
      </c>
      <c r="Q4" s="3">
        <v>487.136347</v>
      </c>
      <c r="R4" s="3">
        <v>465.582943</v>
      </c>
      <c r="S4" s="3">
        <v>508.29397600000004</v>
      </c>
    </row>
    <row r="5" spans="1:19">
      <c r="A5" t="s">
        <v>4</v>
      </c>
      <c r="B5" s="1">
        <f>B4/B3</f>
        <v>8.2817151560529462E-2</v>
      </c>
      <c r="C5" s="1">
        <f t="shared" ref="C5:S5" si="0">C4/C3</f>
        <v>7.6606681463903023E-2</v>
      </c>
      <c r="D5" s="1">
        <f t="shared" si="0"/>
        <v>7.6144733510931692E-2</v>
      </c>
      <c r="E5" s="1">
        <f t="shared" si="0"/>
        <v>7.3877947568040336E-2</v>
      </c>
      <c r="F5" s="1">
        <f t="shared" si="0"/>
        <v>7.4305500212927242E-2</v>
      </c>
      <c r="G5" s="1">
        <f t="shared" si="0"/>
        <v>7.5079940263352338E-2</v>
      </c>
      <c r="H5" s="1">
        <f t="shared" si="0"/>
        <v>7.6958608616936694E-2</v>
      </c>
      <c r="I5" s="1">
        <f t="shared" si="0"/>
        <v>7.5677986868455518E-2</v>
      </c>
      <c r="J5" s="1">
        <f t="shared" si="0"/>
        <v>7.1028711664160804E-2</v>
      </c>
      <c r="K5" s="1">
        <f t="shared" si="0"/>
        <v>6.0061019090982805E-2</v>
      </c>
      <c r="L5" s="1">
        <f t="shared" si="0"/>
        <v>6.775629526030541E-2</v>
      </c>
      <c r="M5" s="1">
        <f t="shared" si="0"/>
        <v>6.2955048686749296E-2</v>
      </c>
      <c r="N5" s="1">
        <f t="shared" si="0"/>
        <v>6.6227952397737586E-2</v>
      </c>
      <c r="O5" s="1">
        <f t="shared" si="0"/>
        <v>6.7708217966722994E-2</v>
      </c>
      <c r="P5" s="1">
        <f t="shared" si="0"/>
        <v>7.5496386623653211E-2</v>
      </c>
      <c r="Q5" s="1">
        <f t="shared" si="0"/>
        <v>7.9004310603618996E-2</v>
      </c>
      <c r="R5" s="1">
        <f t="shared" si="0"/>
        <v>7.2523306214757804E-2</v>
      </c>
      <c r="S5" s="1">
        <f t="shared" si="0"/>
        <v>7.7932215592005777E-2</v>
      </c>
    </row>
    <row r="8" spans="1:19">
      <c r="A8" s="4" t="s">
        <v>3</v>
      </c>
      <c r="D8" t="s">
        <v>29</v>
      </c>
    </row>
    <row r="9" spans="1:19">
      <c r="B9">
        <v>2000</v>
      </c>
      <c r="C9">
        <v>2001</v>
      </c>
      <c r="D9">
        <v>2002</v>
      </c>
      <c r="E9">
        <v>2003</v>
      </c>
      <c r="F9">
        <v>2004</v>
      </c>
      <c r="G9">
        <v>2005</v>
      </c>
      <c r="H9">
        <v>2006</v>
      </c>
      <c r="I9">
        <v>2007</v>
      </c>
      <c r="J9">
        <v>2008</v>
      </c>
      <c r="K9">
        <v>2009</v>
      </c>
      <c r="L9">
        <v>2010</v>
      </c>
      <c r="M9">
        <v>2011</v>
      </c>
      <c r="N9">
        <v>2012</v>
      </c>
      <c r="O9">
        <v>2013</v>
      </c>
      <c r="P9">
        <v>2014</v>
      </c>
      <c r="Q9">
        <v>2015</v>
      </c>
      <c r="R9">
        <v>2016</v>
      </c>
      <c r="S9">
        <v>2017</v>
      </c>
    </row>
    <row r="10" spans="1:19">
      <c r="A10" t="s">
        <v>0</v>
      </c>
      <c r="B10" s="3">
        <v>4935.825648</v>
      </c>
      <c r="C10" s="3">
        <v>4752.5579680000001</v>
      </c>
      <c r="D10" s="3">
        <v>4532.0177180000001</v>
      </c>
      <c r="E10" s="3">
        <v>5030.9293269999998</v>
      </c>
      <c r="F10" s="3">
        <v>5599.3365219999996</v>
      </c>
      <c r="G10" s="3">
        <v>5811.8913419999999</v>
      </c>
      <c r="H10" s="3">
        <v>6178.6131050000004</v>
      </c>
      <c r="I10" s="3">
        <v>6301.8917769999998</v>
      </c>
      <c r="J10" s="3">
        <v>6925.3216480000001</v>
      </c>
      <c r="K10" s="3">
        <v>6741.7379579999997</v>
      </c>
      <c r="L10" s="3">
        <v>7196.9616969999997</v>
      </c>
      <c r="M10" s="3">
        <v>9195.374894999999</v>
      </c>
      <c r="N10" s="3">
        <v>9010.9021649999995</v>
      </c>
      <c r="O10" s="3">
        <v>8765.9807329999985</v>
      </c>
      <c r="P10" s="3">
        <v>8890.0588029999999</v>
      </c>
      <c r="Q10" s="3">
        <v>8178.3185009999997</v>
      </c>
      <c r="R10" s="3">
        <v>8180.0414060000003</v>
      </c>
      <c r="S10" s="3">
        <v>8389.187390000001</v>
      </c>
    </row>
    <row r="11" spans="1:19">
      <c r="A11" t="s">
        <v>1</v>
      </c>
      <c r="B11" s="3">
        <v>343.26666399999999</v>
      </c>
      <c r="C11" s="3">
        <v>295.91131800000005</v>
      </c>
      <c r="D11" s="3">
        <v>273.17592099999996</v>
      </c>
      <c r="E11" s="3">
        <v>254.36488800000001</v>
      </c>
      <c r="F11" s="3">
        <v>267.16807400000005</v>
      </c>
      <c r="G11" s="3">
        <v>263.951412</v>
      </c>
      <c r="H11" s="3">
        <v>284.80754100000001</v>
      </c>
      <c r="I11" s="3">
        <v>246.837639</v>
      </c>
      <c r="J11" s="3">
        <v>251.359723</v>
      </c>
      <c r="K11" s="3">
        <v>188.03717399999999</v>
      </c>
      <c r="L11" s="3">
        <v>218.489328</v>
      </c>
      <c r="M11" s="3">
        <v>237.798509</v>
      </c>
      <c r="N11" s="3">
        <v>249.49436700000001</v>
      </c>
      <c r="O11" s="3">
        <v>235.85378800000001</v>
      </c>
      <c r="P11" s="3">
        <v>251.85439000000002</v>
      </c>
      <c r="Q11" s="3">
        <v>243.185587</v>
      </c>
      <c r="R11" s="3">
        <v>246.11934599999998</v>
      </c>
      <c r="S11" s="3">
        <v>232.104274</v>
      </c>
    </row>
    <row r="12" spans="1:19">
      <c r="A12" t="s">
        <v>4</v>
      </c>
      <c r="B12" s="1">
        <f>B11/B10</f>
        <v>6.9545946003804218E-2</v>
      </c>
      <c r="C12" s="1">
        <f t="shared" ref="C12:S12" si="1">C11/C10</f>
        <v>6.226358941699079E-2</v>
      </c>
      <c r="D12" s="1">
        <f t="shared" si="1"/>
        <v>6.0276887249362684E-2</v>
      </c>
      <c r="E12" s="1">
        <f t="shared" si="1"/>
        <v>5.0560218891343614E-2</v>
      </c>
      <c r="F12" s="1">
        <f t="shared" si="1"/>
        <v>4.7714237740540656E-2</v>
      </c>
      <c r="G12" s="1">
        <f t="shared" si="1"/>
        <v>4.5415751339420003E-2</v>
      </c>
      <c r="H12" s="1">
        <f t="shared" si="1"/>
        <v>4.6095707266331575E-2</v>
      </c>
      <c r="I12" s="1">
        <f t="shared" si="1"/>
        <v>3.9168815926176763E-2</v>
      </c>
      <c r="J12" s="1">
        <f t="shared" si="1"/>
        <v>3.62957470823888E-2</v>
      </c>
      <c r="K12" s="1">
        <f t="shared" si="1"/>
        <v>2.789149847879626E-2</v>
      </c>
      <c r="L12" s="1">
        <f t="shared" si="1"/>
        <v>3.0358550899482438E-2</v>
      </c>
      <c r="M12" s="1">
        <f t="shared" si="1"/>
        <v>2.586066492289546E-2</v>
      </c>
      <c r="N12" s="1">
        <f t="shared" si="1"/>
        <v>2.768805636011475E-2</v>
      </c>
      <c r="O12" s="1">
        <f t="shared" si="1"/>
        <v>2.690557909990789E-2</v>
      </c>
      <c r="P12" s="1">
        <f t="shared" si="1"/>
        <v>2.8329890226936445E-2</v>
      </c>
      <c r="Q12" s="1">
        <f t="shared" si="1"/>
        <v>2.9735401839664791E-2</v>
      </c>
      <c r="R12" s="1">
        <f t="shared" si="1"/>
        <v>3.0087787308689322E-2</v>
      </c>
      <c r="S12" s="1">
        <f t="shared" si="1"/>
        <v>2.7667074677181575E-2</v>
      </c>
    </row>
    <row r="14" spans="1:19"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4" t="s">
        <v>5</v>
      </c>
      <c r="B15" s="3"/>
      <c r="C15" s="3"/>
      <c r="D15" t="s">
        <v>29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B16">
        <v>2000</v>
      </c>
      <c r="C16">
        <v>2001</v>
      </c>
      <c r="D16">
        <v>2002</v>
      </c>
      <c r="E16">
        <v>2003</v>
      </c>
      <c r="F16">
        <v>2004</v>
      </c>
      <c r="G16">
        <v>2005</v>
      </c>
      <c r="H16">
        <v>2006</v>
      </c>
      <c r="I16">
        <v>2007</v>
      </c>
      <c r="J16">
        <v>2008</v>
      </c>
      <c r="K16">
        <v>2009</v>
      </c>
      <c r="L16">
        <v>2010</v>
      </c>
      <c r="M16">
        <v>2011</v>
      </c>
      <c r="N16">
        <v>2012</v>
      </c>
      <c r="O16">
        <v>2013</v>
      </c>
      <c r="P16">
        <v>2014</v>
      </c>
      <c r="Q16">
        <v>2015</v>
      </c>
      <c r="R16">
        <v>2016</v>
      </c>
      <c r="S16">
        <v>2017</v>
      </c>
    </row>
    <row r="17" spans="1:19">
      <c r="A17" t="s">
        <v>0</v>
      </c>
      <c r="B17" s="3">
        <v>534.05474300000003</v>
      </c>
      <c r="C17" s="3">
        <v>469.816171</v>
      </c>
      <c r="D17" s="3">
        <v>470.66879299999999</v>
      </c>
      <c r="E17" s="3">
        <v>511.353725</v>
      </c>
      <c r="F17" s="3">
        <v>611.409131</v>
      </c>
      <c r="G17" s="3">
        <v>495.07534600000002</v>
      </c>
      <c r="H17" s="3">
        <v>485.24093199999999</v>
      </c>
      <c r="I17" s="3">
        <v>522.74667799999997</v>
      </c>
      <c r="J17" s="3">
        <v>591.03567700000008</v>
      </c>
      <c r="K17" s="3">
        <v>483.72074300000003</v>
      </c>
      <c r="L17" s="3">
        <v>531.45116599999994</v>
      </c>
      <c r="M17" s="3">
        <v>595.16408799999999</v>
      </c>
      <c r="N17" s="3">
        <v>557.20067099999994</v>
      </c>
      <c r="O17" s="3">
        <v>487.04400599999997</v>
      </c>
      <c r="P17" s="3">
        <v>501.61778800000002</v>
      </c>
      <c r="Q17" s="3">
        <v>497.91478499999999</v>
      </c>
      <c r="R17" s="3">
        <v>601.66353300000003</v>
      </c>
      <c r="S17" s="3">
        <v>591.590011</v>
      </c>
    </row>
    <row r="18" spans="1:19">
      <c r="A18" t="s">
        <v>1</v>
      </c>
      <c r="B18" s="3">
        <v>92.115814</v>
      </c>
      <c r="C18" s="3">
        <v>85.927752999999996</v>
      </c>
      <c r="D18" s="3">
        <v>73.917047000000011</v>
      </c>
      <c r="E18" s="3">
        <v>70.575123000000005</v>
      </c>
      <c r="F18" s="3">
        <v>82.166201000000001</v>
      </c>
      <c r="G18" s="3">
        <v>81.985554000000008</v>
      </c>
      <c r="H18" s="3">
        <v>92.207218999999995</v>
      </c>
      <c r="I18" s="3">
        <v>92.788105000000002</v>
      </c>
      <c r="J18" s="3">
        <v>75.196657000000002</v>
      </c>
      <c r="K18" s="3">
        <v>51.606636000000002</v>
      </c>
      <c r="L18" s="3">
        <v>57.855893999999999</v>
      </c>
      <c r="M18" s="3">
        <v>64.066091999999998</v>
      </c>
      <c r="N18" s="3">
        <v>59.474753</v>
      </c>
      <c r="O18" s="3">
        <v>63.407059000000004</v>
      </c>
      <c r="P18" s="3">
        <v>64.209973000000005</v>
      </c>
      <c r="Q18" s="3">
        <v>71.686845000000005</v>
      </c>
      <c r="R18" s="3">
        <v>75.263544999999993</v>
      </c>
      <c r="S18" s="3">
        <v>75.980134000000007</v>
      </c>
    </row>
    <row r="19" spans="1:19">
      <c r="A19" t="s">
        <v>4</v>
      </c>
      <c r="B19" s="1">
        <f>B18/B17</f>
        <v>0.17248384216671958</v>
      </c>
      <c r="C19" s="1">
        <f t="shared" ref="C19:S19" si="2">C18/C17</f>
        <v>0.18289654189021093</v>
      </c>
      <c r="D19" s="1">
        <f t="shared" si="2"/>
        <v>0.15704684079192821</v>
      </c>
      <c r="E19" s="1">
        <f t="shared" si="2"/>
        <v>0.13801624892827369</v>
      </c>
      <c r="F19" s="1">
        <f t="shared" si="2"/>
        <v>0.13438824648498748</v>
      </c>
      <c r="G19" s="1">
        <f t="shared" si="2"/>
        <v>0.16560217482532447</v>
      </c>
      <c r="H19" s="1">
        <f t="shared" si="2"/>
        <v>0.19002357987392537</v>
      </c>
      <c r="I19" s="1">
        <f t="shared" si="2"/>
        <v>0.17750108973432827</v>
      </c>
      <c r="J19" s="1">
        <f t="shared" si="2"/>
        <v>0.12722862582794642</v>
      </c>
      <c r="K19" s="1">
        <f t="shared" si="2"/>
        <v>0.10668683687190979</v>
      </c>
      <c r="L19" s="1">
        <f t="shared" si="2"/>
        <v>0.10886398920799434</v>
      </c>
      <c r="M19" s="1">
        <f t="shared" si="2"/>
        <v>0.10764441822302961</v>
      </c>
      <c r="N19" s="1">
        <f t="shared" si="2"/>
        <v>0.10673848057875007</v>
      </c>
      <c r="O19" s="1">
        <f t="shared" si="2"/>
        <v>0.13018753586713888</v>
      </c>
      <c r="P19" s="1">
        <f t="shared" si="2"/>
        <v>0.12800577359110718</v>
      </c>
      <c r="Q19" s="1">
        <f t="shared" si="2"/>
        <v>0.14397412400597825</v>
      </c>
      <c r="R19" s="1">
        <f t="shared" si="2"/>
        <v>0.12509241606304897</v>
      </c>
      <c r="S19" s="1">
        <f t="shared" si="2"/>
        <v>0.1284337676215429</v>
      </c>
    </row>
    <row r="21" spans="1:19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>
      <c r="A22" s="4" t="s">
        <v>6</v>
      </c>
      <c r="B22" s="3"/>
      <c r="C22" s="3"/>
      <c r="D22" t="s">
        <v>29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>
      <c r="B23">
        <v>2000</v>
      </c>
      <c r="C23">
        <v>2001</v>
      </c>
      <c r="D23">
        <v>2002</v>
      </c>
      <c r="E23">
        <v>2003</v>
      </c>
      <c r="F23">
        <v>2004</v>
      </c>
      <c r="G23">
        <v>2005</v>
      </c>
      <c r="H23">
        <v>2006</v>
      </c>
      <c r="I23">
        <v>2007</v>
      </c>
      <c r="J23">
        <v>2008</v>
      </c>
      <c r="K23">
        <v>2009</v>
      </c>
      <c r="L23">
        <v>2010</v>
      </c>
      <c r="M23">
        <v>2011</v>
      </c>
      <c r="N23">
        <v>2012</v>
      </c>
      <c r="O23">
        <v>2013</v>
      </c>
      <c r="P23">
        <v>2014</v>
      </c>
      <c r="Q23">
        <v>2015</v>
      </c>
      <c r="R23">
        <v>2016</v>
      </c>
      <c r="S23">
        <v>2017</v>
      </c>
    </row>
    <row r="24" spans="1:19">
      <c r="A24" t="s">
        <v>0</v>
      </c>
      <c r="B24" s="3">
        <v>19711.142649000001</v>
      </c>
      <c r="C24" s="3">
        <v>19185.440085999999</v>
      </c>
      <c r="D24" s="3">
        <v>17601.690429000002</v>
      </c>
      <c r="E24" s="3">
        <v>19485.389044</v>
      </c>
      <c r="F24" s="3">
        <v>21687.501752</v>
      </c>
      <c r="G24" s="3">
        <v>22540.572767000001</v>
      </c>
      <c r="H24" s="3">
        <v>23869.781813999998</v>
      </c>
      <c r="I24" s="3">
        <v>23998.916552999999</v>
      </c>
      <c r="J24" s="3">
        <v>25793.334877999998</v>
      </c>
      <c r="K24" s="3">
        <v>25552.039129000001</v>
      </c>
      <c r="L24" s="3">
        <v>26873.903342999998</v>
      </c>
      <c r="M24" s="3">
        <v>32944.985830999998</v>
      </c>
      <c r="N24" s="3">
        <v>33952.200929999999</v>
      </c>
      <c r="O24" s="3">
        <v>33631.736462000001</v>
      </c>
      <c r="P24" s="3">
        <v>31167.187107999998</v>
      </c>
      <c r="Q24" s="3">
        <v>28564.344149999997</v>
      </c>
      <c r="R24" s="3">
        <v>27900.094872999998</v>
      </c>
      <c r="S24" s="3">
        <v>28094.852438000002</v>
      </c>
    </row>
    <row r="25" spans="1:19">
      <c r="A25" t="s">
        <v>1</v>
      </c>
      <c r="B25" s="3">
        <v>468.42700199999996</v>
      </c>
      <c r="C25" s="3">
        <v>354.49277000000001</v>
      </c>
      <c r="D25" s="3">
        <v>263.24180200000001</v>
      </c>
      <c r="E25" s="3">
        <v>238.279787</v>
      </c>
      <c r="F25" s="3">
        <v>259.414807</v>
      </c>
      <c r="G25" s="3">
        <v>295.77369599999997</v>
      </c>
      <c r="H25" s="3">
        <v>261.20907599999998</v>
      </c>
      <c r="I25" s="3">
        <v>198.09974800000001</v>
      </c>
      <c r="J25" s="3">
        <v>183.06526700000001</v>
      </c>
      <c r="K25" s="3">
        <v>166.585801</v>
      </c>
      <c r="L25" s="3">
        <v>168.20921999999999</v>
      </c>
      <c r="M25" s="3">
        <v>183.71697599999999</v>
      </c>
      <c r="N25" s="3">
        <v>206.00376199999999</v>
      </c>
      <c r="O25" s="3">
        <v>205.01137700000001</v>
      </c>
      <c r="P25" s="3">
        <v>184.99157</v>
      </c>
      <c r="Q25" s="3">
        <v>164.202383</v>
      </c>
      <c r="R25" s="3">
        <v>135.15964400000001</v>
      </c>
      <c r="S25" s="3">
        <v>123.52015300000001</v>
      </c>
    </row>
    <row r="26" spans="1:19">
      <c r="A26" t="s">
        <v>4</v>
      </c>
      <c r="B26" s="1">
        <f>B25/B24</f>
        <v>2.3764578763462225E-2</v>
      </c>
      <c r="C26" s="1">
        <f t="shared" ref="C26:S26" si="3">C25/C24</f>
        <v>1.8477176880538723E-2</v>
      </c>
      <c r="D26" s="1">
        <f t="shared" si="3"/>
        <v>1.4955484137267347E-2</v>
      </c>
      <c r="E26" s="1">
        <f t="shared" si="3"/>
        <v>1.2228638928478149E-2</v>
      </c>
      <c r="F26" s="1">
        <f t="shared" si="3"/>
        <v>1.1961488693647115E-2</v>
      </c>
      <c r="G26" s="1">
        <f t="shared" si="3"/>
        <v>1.3121835858271558E-2</v>
      </c>
      <c r="H26" s="1">
        <f t="shared" si="3"/>
        <v>1.0943086033857118E-2</v>
      </c>
      <c r="I26" s="1">
        <f t="shared" si="3"/>
        <v>8.254528806019637E-3</v>
      </c>
      <c r="J26" s="1">
        <f t="shared" si="3"/>
        <v>7.0973865095723824E-3</v>
      </c>
      <c r="K26" s="1">
        <f t="shared" si="3"/>
        <v>6.5194718965084593E-3</v>
      </c>
      <c r="L26" s="1">
        <f t="shared" si="3"/>
        <v>6.2592031329834494E-3</v>
      </c>
      <c r="M26" s="1">
        <f t="shared" si="3"/>
        <v>5.5764776146034704E-3</v>
      </c>
      <c r="N26" s="1">
        <f t="shared" si="3"/>
        <v>6.0674641512849931E-3</v>
      </c>
      <c r="O26" s="1">
        <f t="shared" si="3"/>
        <v>6.0957713923466108E-3</v>
      </c>
      <c r="P26" s="1">
        <f t="shared" si="3"/>
        <v>5.93545928155051E-3</v>
      </c>
      <c r="Q26" s="1">
        <f t="shared" si="3"/>
        <v>5.7485087750561922E-3</v>
      </c>
      <c r="R26" s="1">
        <f t="shared" si="3"/>
        <v>4.8444152113188413E-3</v>
      </c>
      <c r="S26" s="1">
        <f t="shared" si="3"/>
        <v>4.396540372389764E-3</v>
      </c>
    </row>
    <row r="27" spans="1:19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>
      <c r="A28" s="4" t="s">
        <v>19</v>
      </c>
      <c r="D28" t="s">
        <v>29</v>
      </c>
    </row>
    <row r="29" spans="1:19">
      <c r="B29">
        <v>2000</v>
      </c>
      <c r="C29">
        <v>2001</v>
      </c>
      <c r="D29">
        <v>2002</v>
      </c>
      <c r="E29">
        <v>2003</v>
      </c>
      <c r="F29">
        <v>2004</v>
      </c>
      <c r="G29">
        <v>2005</v>
      </c>
      <c r="H29">
        <v>2006</v>
      </c>
      <c r="I29">
        <v>2007</v>
      </c>
      <c r="J29">
        <v>2008</v>
      </c>
      <c r="K29">
        <v>2009</v>
      </c>
      <c r="L29">
        <v>2010</v>
      </c>
      <c r="M29">
        <v>2011</v>
      </c>
      <c r="N29">
        <v>2012</v>
      </c>
      <c r="O29">
        <v>2013</v>
      </c>
      <c r="P29">
        <v>2014</v>
      </c>
      <c r="Q29">
        <v>2015</v>
      </c>
      <c r="R29">
        <v>2016</v>
      </c>
      <c r="S29">
        <v>2017</v>
      </c>
    </row>
    <row r="30" spans="1:19">
      <c r="A30" t="s">
        <v>0</v>
      </c>
      <c r="B30" s="3">
        <v>10534.482061000001</v>
      </c>
      <c r="C30" s="3">
        <v>10073.705413000001</v>
      </c>
      <c r="D30" s="3">
        <v>10262.446003000001</v>
      </c>
      <c r="E30" s="3">
        <v>10451.215549</v>
      </c>
      <c r="F30" s="3">
        <v>11511.822721999999</v>
      </c>
      <c r="G30" s="3">
        <v>11824.376039000001</v>
      </c>
      <c r="H30" s="3">
        <v>12081.262878000001</v>
      </c>
      <c r="I30" s="3">
        <v>11823.547630999999</v>
      </c>
      <c r="J30" s="3">
        <v>11839.883006</v>
      </c>
      <c r="K30" s="3">
        <v>9272.5153489999993</v>
      </c>
      <c r="L30" s="3">
        <v>11386.232306</v>
      </c>
      <c r="M30" s="3">
        <v>12940.491438999999</v>
      </c>
      <c r="N30" s="3">
        <v>12511.538961999999</v>
      </c>
      <c r="O30" s="3">
        <v>12847.899867</v>
      </c>
      <c r="P30" s="3">
        <v>13251.864680999999</v>
      </c>
      <c r="Q30" s="3">
        <v>12694.187953999999</v>
      </c>
      <c r="R30" s="3">
        <v>11805.649915999998</v>
      </c>
      <c r="S30" s="3">
        <v>12170.394902</v>
      </c>
    </row>
    <row r="31" spans="1:19">
      <c r="A31" t="s">
        <v>23</v>
      </c>
      <c r="B31" s="3">
        <v>266.93579800000003</v>
      </c>
      <c r="C31" s="3">
        <v>232.73294200000001</v>
      </c>
      <c r="D31" s="3">
        <v>231.58209099999999</v>
      </c>
      <c r="E31" s="3">
        <v>221.02113299999999</v>
      </c>
      <c r="F31" s="3">
        <v>236.99832899999998</v>
      </c>
      <c r="G31" s="3">
        <v>240.49732999999998</v>
      </c>
      <c r="H31" s="3">
        <v>267.52345299999996</v>
      </c>
      <c r="I31" s="3">
        <v>231.811193</v>
      </c>
      <c r="J31" s="3">
        <v>227.76506400000002</v>
      </c>
      <c r="K31" s="3">
        <v>166.75671599999998</v>
      </c>
      <c r="L31" s="3">
        <v>196.33579500000002</v>
      </c>
      <c r="M31" s="3">
        <v>209.965135</v>
      </c>
      <c r="N31" s="3">
        <v>243.75831200000002</v>
      </c>
      <c r="O31" s="3">
        <v>282.68344100000002</v>
      </c>
      <c r="P31" s="3">
        <v>248.44201800000002</v>
      </c>
      <c r="Q31" s="3">
        <v>223.51555400000001</v>
      </c>
      <c r="R31" s="3">
        <v>221.89417</v>
      </c>
      <c r="S31" s="3">
        <v>210.53325000000001</v>
      </c>
    </row>
    <row r="32" spans="1:19">
      <c r="A32" t="s">
        <v>24</v>
      </c>
      <c r="B32" s="1">
        <f>B31/B30</f>
        <v>2.5339242732039999E-2</v>
      </c>
      <c r="C32" s="1">
        <f t="shared" ref="C32:S32" si="4">C31/C30</f>
        <v>2.3103012492271296E-2</v>
      </c>
      <c r="D32" s="1">
        <f t="shared" si="4"/>
        <v>2.2565974128614372E-2</v>
      </c>
      <c r="E32" s="1">
        <f t="shared" si="4"/>
        <v>2.1147887723083836E-2</v>
      </c>
      <c r="F32" s="1">
        <f t="shared" si="4"/>
        <v>2.0587385223286798E-2</v>
      </c>
      <c r="G32" s="1">
        <f t="shared" si="4"/>
        <v>2.0339113810891544E-2</v>
      </c>
      <c r="H32" s="1">
        <f t="shared" si="4"/>
        <v>2.2143666245948559E-2</v>
      </c>
      <c r="I32" s="1">
        <f t="shared" si="4"/>
        <v>1.9605891584706554E-2</v>
      </c>
      <c r="J32" s="1">
        <f t="shared" si="4"/>
        <v>1.9237104275825815E-2</v>
      </c>
      <c r="K32" s="1">
        <f t="shared" si="4"/>
        <v>1.7983978426952291E-2</v>
      </c>
      <c r="L32" s="1">
        <f t="shared" si="4"/>
        <v>1.7243262716196334E-2</v>
      </c>
      <c r="M32" s="1">
        <f t="shared" si="4"/>
        <v>1.6225437495148595E-2</v>
      </c>
      <c r="N32" s="1">
        <f t="shared" si="4"/>
        <v>1.9482680167511118E-2</v>
      </c>
      <c r="O32" s="1">
        <f t="shared" si="4"/>
        <v>2.2002307297403226E-2</v>
      </c>
      <c r="P32" s="1">
        <f t="shared" si="4"/>
        <v>1.8747702604917659E-2</v>
      </c>
      <c r="Q32" s="1">
        <f t="shared" si="4"/>
        <v>1.7607707937676249E-2</v>
      </c>
      <c r="R32" s="1">
        <f t="shared" si="4"/>
        <v>1.879559122782987E-2</v>
      </c>
      <c r="S32" s="1">
        <f t="shared" si="4"/>
        <v>1.7298801862657916E-2</v>
      </c>
    </row>
    <row r="35" spans="1:19">
      <c r="A35" s="4" t="s">
        <v>20</v>
      </c>
      <c r="D35" t="s">
        <v>29</v>
      </c>
    </row>
    <row r="36" spans="1:19">
      <c r="B36">
        <v>2000</v>
      </c>
      <c r="C36">
        <v>2001</v>
      </c>
      <c r="D36">
        <v>2002</v>
      </c>
      <c r="E36">
        <v>2003</v>
      </c>
      <c r="F36">
        <v>2004</v>
      </c>
      <c r="G36">
        <v>2005</v>
      </c>
      <c r="H36">
        <v>2006</v>
      </c>
      <c r="I36">
        <v>2007</v>
      </c>
      <c r="J36">
        <v>2008</v>
      </c>
      <c r="K36">
        <v>2009</v>
      </c>
      <c r="L36">
        <v>2010</v>
      </c>
      <c r="M36">
        <v>2011</v>
      </c>
      <c r="N36">
        <v>2012</v>
      </c>
      <c r="O36">
        <v>2013</v>
      </c>
      <c r="P36">
        <v>2014</v>
      </c>
      <c r="Q36">
        <v>2015</v>
      </c>
      <c r="R36">
        <v>2016</v>
      </c>
      <c r="S36">
        <v>2017</v>
      </c>
    </row>
    <row r="37" spans="1:19">
      <c r="A37" t="s">
        <v>0</v>
      </c>
      <c r="B37" s="3">
        <v>15191.377306</v>
      </c>
      <c r="C37" s="3">
        <v>14632.060019999999</v>
      </c>
      <c r="D37" s="3">
        <v>16951.617750999998</v>
      </c>
      <c r="E37" s="3">
        <v>18253.217947999998</v>
      </c>
      <c r="F37" s="3">
        <v>20662.368205999999</v>
      </c>
      <c r="G37" s="3">
        <v>22533.916701000002</v>
      </c>
      <c r="H37" s="3">
        <v>23497.994594</v>
      </c>
      <c r="I37" s="3">
        <v>24088.520712999998</v>
      </c>
      <c r="J37" s="3">
        <v>23128.032791000001</v>
      </c>
      <c r="K37" s="3">
        <v>19211.316633000002</v>
      </c>
      <c r="L37" s="3">
        <v>23378.878452000001</v>
      </c>
      <c r="M37" s="3">
        <v>25363.121649999997</v>
      </c>
      <c r="N37" s="3">
        <v>24678.036019000003</v>
      </c>
      <c r="O37" s="3">
        <v>25753.057008</v>
      </c>
      <c r="P37" s="3">
        <v>28268.085138999999</v>
      </c>
      <c r="Q37" s="3">
        <v>29542.526315000003</v>
      </c>
      <c r="R37" s="3">
        <v>28752.730798999997</v>
      </c>
      <c r="S37" s="3">
        <v>29722.616965999998</v>
      </c>
    </row>
    <row r="38" spans="1:19">
      <c r="A38" t="s">
        <v>23</v>
      </c>
      <c r="B38" s="3">
        <v>598.18716000000006</v>
      </c>
      <c r="C38" s="3">
        <v>492.588121</v>
      </c>
      <c r="D38" s="3">
        <v>491.67780099999999</v>
      </c>
      <c r="E38" s="3">
        <v>534.78145999999992</v>
      </c>
      <c r="F38" s="3">
        <v>594.08592299999998</v>
      </c>
      <c r="G38" s="3">
        <v>577.230816</v>
      </c>
      <c r="H38" s="3">
        <v>584.09303699999998</v>
      </c>
      <c r="I38" s="3">
        <v>594.28147100000001</v>
      </c>
      <c r="J38" s="3">
        <v>579.03742799999998</v>
      </c>
      <c r="K38" s="3">
        <v>412.32072399999998</v>
      </c>
      <c r="L38" s="3">
        <v>513.78202199999998</v>
      </c>
      <c r="M38" s="3">
        <v>539.35246100000006</v>
      </c>
      <c r="N38" s="3">
        <v>556.85448299999996</v>
      </c>
      <c r="O38" s="3">
        <v>530.04321200000004</v>
      </c>
      <c r="P38" s="3">
        <v>567.79419200000007</v>
      </c>
      <c r="Q38" s="3">
        <v>568.68712100000005</v>
      </c>
      <c r="R38" s="3">
        <v>548.67346699999996</v>
      </c>
      <c r="S38" s="3">
        <v>550.64860599999997</v>
      </c>
    </row>
    <row r="39" spans="1:19">
      <c r="A39" t="s">
        <v>24</v>
      </c>
      <c r="B39" s="1">
        <f>B38/B37</f>
        <v>3.9376756165732218E-2</v>
      </c>
      <c r="C39" s="1">
        <f t="shared" ref="C39:S39" si="5">C38/C37</f>
        <v>3.366498772740819E-2</v>
      </c>
      <c r="D39" s="1">
        <f t="shared" si="5"/>
        <v>2.9004771593023639E-2</v>
      </c>
      <c r="E39" s="1">
        <f t="shared" si="5"/>
        <v>2.9297927714635973E-2</v>
      </c>
      <c r="F39" s="1">
        <f t="shared" si="5"/>
        <v>2.8752073193018E-2</v>
      </c>
      <c r="G39" s="1">
        <f t="shared" si="5"/>
        <v>2.5616089011919703E-2</v>
      </c>
      <c r="H39" s="1">
        <f t="shared" si="5"/>
        <v>2.4857144070887769E-2</v>
      </c>
      <c r="I39" s="1">
        <f t="shared" si="5"/>
        <v>2.4670733337281293E-2</v>
      </c>
      <c r="J39" s="1">
        <f t="shared" si="5"/>
        <v>2.5036172908978471E-2</v>
      </c>
      <c r="K39" s="1">
        <f t="shared" si="5"/>
        <v>2.1462387606049921E-2</v>
      </c>
      <c r="L39" s="1">
        <f t="shared" si="5"/>
        <v>2.1976333169910781E-2</v>
      </c>
      <c r="M39" s="1">
        <f t="shared" si="5"/>
        <v>2.1265223912215084E-2</v>
      </c>
      <c r="N39" s="1">
        <f t="shared" si="5"/>
        <v>2.2564781191309918E-2</v>
      </c>
      <c r="O39" s="1">
        <f t="shared" si="5"/>
        <v>2.0581758966919772E-2</v>
      </c>
      <c r="P39" s="1">
        <f t="shared" si="5"/>
        <v>2.0086050724979744E-2</v>
      </c>
      <c r="Q39" s="1">
        <f t="shared" si="5"/>
        <v>1.9249779620616036E-2</v>
      </c>
      <c r="R39" s="1">
        <f t="shared" si="5"/>
        <v>1.908248196790694E-2</v>
      </c>
      <c r="S39" s="1">
        <f t="shared" si="5"/>
        <v>1.8526249106190499E-2</v>
      </c>
    </row>
    <row r="41" spans="1:19">
      <c r="B41" s="2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>
      <c r="A42" s="4" t="s">
        <v>21</v>
      </c>
      <c r="B42" s="3"/>
      <c r="C42" s="3"/>
      <c r="D42" t="s">
        <v>29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>
      <c r="B43">
        <v>2000</v>
      </c>
      <c r="C43">
        <v>2001</v>
      </c>
      <c r="D43">
        <v>2002</v>
      </c>
      <c r="E43">
        <v>2003</v>
      </c>
      <c r="F43">
        <v>2004</v>
      </c>
      <c r="G43">
        <v>2005</v>
      </c>
      <c r="H43">
        <v>2006</v>
      </c>
      <c r="I43">
        <v>2007</v>
      </c>
      <c r="J43">
        <v>2008</v>
      </c>
      <c r="K43">
        <v>2009</v>
      </c>
      <c r="L43">
        <v>2010</v>
      </c>
      <c r="M43">
        <v>2011</v>
      </c>
      <c r="N43">
        <v>2012</v>
      </c>
      <c r="O43">
        <v>2013</v>
      </c>
      <c r="P43">
        <v>2014</v>
      </c>
      <c r="Q43">
        <v>2015</v>
      </c>
      <c r="R43">
        <v>2016</v>
      </c>
      <c r="S43">
        <v>2017</v>
      </c>
    </row>
    <row r="44" spans="1:19">
      <c r="A44" t="s">
        <v>0</v>
      </c>
      <c r="B44" s="3">
        <v>8190.6844730000003</v>
      </c>
      <c r="C44" s="3">
        <v>6510.3012980000003</v>
      </c>
      <c r="D44" s="3">
        <v>5485.2952450000003</v>
      </c>
      <c r="E44" s="3">
        <v>4959.4581980000003</v>
      </c>
      <c r="F44" s="3">
        <v>4423.2390059999998</v>
      </c>
      <c r="G44" s="3">
        <v>4129.3201939999999</v>
      </c>
      <c r="H44" s="3">
        <v>3845.4508760000003</v>
      </c>
      <c r="I44" s="3">
        <v>3198.7266690000001</v>
      </c>
      <c r="J44" s="3">
        <v>3184.624949</v>
      </c>
      <c r="K44" s="3">
        <v>2917.2356869999999</v>
      </c>
      <c r="L44" s="3">
        <v>3196.9562420000002</v>
      </c>
      <c r="M44" s="3">
        <v>3342.9489079999998</v>
      </c>
      <c r="N44" s="3">
        <v>3454.0831290000001</v>
      </c>
      <c r="O44" s="3">
        <v>3424.918138</v>
      </c>
      <c r="P44" s="3">
        <v>3424.2941290000003</v>
      </c>
      <c r="Q44" s="3">
        <v>3347.4513470000002</v>
      </c>
      <c r="R44" s="3">
        <v>3079.9492540000001</v>
      </c>
      <c r="S44" s="3">
        <v>3008.298796</v>
      </c>
    </row>
    <row r="45" spans="1:19">
      <c r="A45" t="s">
        <v>23</v>
      </c>
      <c r="B45" s="3">
        <v>435.55641300000002</v>
      </c>
      <c r="C45" s="3">
        <v>340.25365600000003</v>
      </c>
      <c r="D45" s="3">
        <v>273.35103399999997</v>
      </c>
      <c r="E45" s="3">
        <v>254.066529</v>
      </c>
      <c r="F45" s="3">
        <v>271.648753</v>
      </c>
      <c r="G45" s="3">
        <v>328.52591699999999</v>
      </c>
      <c r="H45" s="3">
        <v>276.31606300000004</v>
      </c>
      <c r="I45" s="3">
        <v>227.68324900000002</v>
      </c>
      <c r="J45" s="3">
        <v>229.06947099999999</v>
      </c>
      <c r="K45" s="3">
        <v>218.86839699999999</v>
      </c>
      <c r="L45" s="3">
        <v>232.17266100000001</v>
      </c>
      <c r="M45" s="3">
        <v>230.740915</v>
      </c>
      <c r="N45" s="3">
        <v>236.21213299999999</v>
      </c>
      <c r="O45" s="3">
        <v>220.511055</v>
      </c>
      <c r="P45" s="3">
        <v>209.17295899999999</v>
      </c>
      <c r="Q45" s="3">
        <v>175.10784700000002</v>
      </c>
      <c r="R45" s="3">
        <v>151.96031099999999</v>
      </c>
      <c r="S45" s="3">
        <v>141.66487499999999</v>
      </c>
    </row>
    <row r="46" spans="1:19">
      <c r="A46" t="s">
        <v>24</v>
      </c>
      <c r="B46" s="1">
        <f>B45/B44</f>
        <v>5.3177046977670825E-2</v>
      </c>
      <c r="C46" s="1">
        <f t="shared" ref="C46:S46" si="6">C45/C44</f>
        <v>5.2263887710470143E-2</v>
      </c>
      <c r="D46" s="1">
        <f t="shared" si="6"/>
        <v>4.9833422229945974E-2</v>
      </c>
      <c r="E46" s="1">
        <f t="shared" si="6"/>
        <v>5.1228686452576083E-2</v>
      </c>
      <c r="F46" s="1">
        <f t="shared" si="6"/>
        <v>6.1413989303204297E-2</v>
      </c>
      <c r="G46" s="1">
        <f t="shared" si="6"/>
        <v>7.9559322495106083E-2</v>
      </c>
      <c r="H46" s="1">
        <f t="shared" si="6"/>
        <v>7.1855309535879777E-2</v>
      </c>
      <c r="I46" s="1">
        <f t="shared" si="6"/>
        <v>7.1179338705791753E-2</v>
      </c>
      <c r="J46" s="1">
        <f t="shared" si="6"/>
        <v>7.1929811098141963E-2</v>
      </c>
      <c r="K46" s="1">
        <f t="shared" si="6"/>
        <v>7.5025956241841357E-2</v>
      </c>
      <c r="L46" s="1">
        <f t="shared" si="6"/>
        <v>7.2623033731219894E-2</v>
      </c>
      <c r="M46" s="1">
        <f t="shared" si="6"/>
        <v>6.9023165280155702E-2</v>
      </c>
      <c r="N46" s="1">
        <f t="shared" si="6"/>
        <v>6.8386348613557066E-2</v>
      </c>
      <c r="O46" s="1">
        <f t="shared" si="6"/>
        <v>6.4384328651069203E-2</v>
      </c>
      <c r="P46" s="1">
        <f t="shared" si="6"/>
        <v>6.1084986020486787E-2</v>
      </c>
      <c r="Q46" s="1">
        <f t="shared" si="6"/>
        <v>5.2310796737025739E-2</v>
      </c>
      <c r="R46" s="1">
        <f t="shared" si="6"/>
        <v>4.9338576212788469E-2</v>
      </c>
      <c r="S46" s="1">
        <f t="shared" si="6"/>
        <v>4.7091357809392283E-2</v>
      </c>
    </row>
    <row r="48" spans="1:19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20">
      <c r="A49" s="4" t="s">
        <v>22</v>
      </c>
      <c r="B49" s="3"/>
      <c r="C49" s="3"/>
      <c r="D49" t="s">
        <v>29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20">
      <c r="B50">
        <v>2000</v>
      </c>
      <c r="C50">
        <v>2001</v>
      </c>
      <c r="D50">
        <v>2002</v>
      </c>
      <c r="E50">
        <v>2003</v>
      </c>
      <c r="F50">
        <v>2004</v>
      </c>
      <c r="G50">
        <v>2005</v>
      </c>
      <c r="H50">
        <v>2006</v>
      </c>
      <c r="I50">
        <v>2007</v>
      </c>
      <c r="J50">
        <v>2008</v>
      </c>
      <c r="K50">
        <v>2009</v>
      </c>
      <c r="L50">
        <v>2010</v>
      </c>
      <c r="M50">
        <v>2011</v>
      </c>
      <c r="N50">
        <v>2012</v>
      </c>
      <c r="O50">
        <v>2013</v>
      </c>
      <c r="P50">
        <v>2014</v>
      </c>
      <c r="Q50">
        <v>2015</v>
      </c>
      <c r="R50">
        <v>2016</v>
      </c>
      <c r="S50">
        <v>2017</v>
      </c>
    </row>
    <row r="51" spans="1:20">
      <c r="A51" t="s">
        <v>0</v>
      </c>
      <c r="B51" s="3">
        <v>64295.618994999997</v>
      </c>
      <c r="C51" s="3">
        <v>63856.268158999999</v>
      </c>
      <c r="D51" s="3">
        <v>66724.468991999995</v>
      </c>
      <c r="E51" s="3">
        <v>71281.618807999999</v>
      </c>
      <c r="F51" s="3">
        <v>75736.596336999995</v>
      </c>
      <c r="G51" s="3">
        <v>80073.768811000002</v>
      </c>
      <c r="H51" s="3">
        <v>82971.593601</v>
      </c>
      <c r="I51" s="3">
        <v>84853.286942000006</v>
      </c>
      <c r="J51" s="3">
        <v>82466.306706999996</v>
      </c>
      <c r="K51" s="3">
        <v>72064.172023000006</v>
      </c>
      <c r="L51" s="3">
        <v>81941.638837999999</v>
      </c>
      <c r="M51" s="3">
        <v>88605.356451</v>
      </c>
      <c r="N51" s="3">
        <v>84900.05952699999</v>
      </c>
      <c r="O51" s="3">
        <v>87907.487033000012</v>
      </c>
      <c r="P51" s="3">
        <v>93176.570370000001</v>
      </c>
      <c r="Q51" s="3">
        <v>96898.339454999994</v>
      </c>
      <c r="R51" s="3">
        <v>91138.539437999993</v>
      </c>
      <c r="S51" s="3">
        <v>91279.466693000009</v>
      </c>
    </row>
    <row r="52" spans="1:20">
      <c r="A52" t="s">
        <v>23</v>
      </c>
      <c r="B52" s="3">
        <v>109.012458</v>
      </c>
      <c r="C52" s="3">
        <v>171.06582500000002</v>
      </c>
      <c r="D52" s="3">
        <v>212.23130600000002</v>
      </c>
      <c r="E52" s="3">
        <v>261.98195900000002</v>
      </c>
      <c r="F52" s="3">
        <v>337.22064899999998</v>
      </c>
      <c r="G52" s="3">
        <v>125.751949</v>
      </c>
      <c r="H52" s="3">
        <v>110.994049</v>
      </c>
      <c r="I52" s="3">
        <v>112.26267799999999</v>
      </c>
      <c r="J52" s="3">
        <v>93.990850999999992</v>
      </c>
      <c r="K52" s="3">
        <v>61.647050999999998</v>
      </c>
      <c r="L52" s="3">
        <v>67.837709000000004</v>
      </c>
      <c r="M52" s="3">
        <v>75.65563499999999</v>
      </c>
      <c r="N52" s="3">
        <v>70.280255999999994</v>
      </c>
      <c r="O52" s="3">
        <v>78.258308</v>
      </c>
      <c r="P52" s="3">
        <v>78.018581999999995</v>
      </c>
      <c r="Q52" s="3">
        <v>89.668786999999995</v>
      </c>
      <c r="R52" s="3">
        <v>101.314339</v>
      </c>
      <c r="S52" s="3">
        <v>104.34981500000001</v>
      </c>
    </row>
    <row r="53" spans="1:20">
      <c r="A53" t="s">
        <v>24</v>
      </c>
      <c r="B53" s="1">
        <f>B52/B51</f>
        <v>1.6954881172926797E-3</v>
      </c>
      <c r="C53" s="1">
        <f t="shared" ref="C53:S53" si="7">C52/C51</f>
        <v>2.6789198606791704E-3</v>
      </c>
      <c r="D53" s="1">
        <f t="shared" si="7"/>
        <v>3.1807118019245044E-3</v>
      </c>
      <c r="E53" s="1">
        <f t="shared" si="7"/>
        <v>3.675308773579614E-3</v>
      </c>
      <c r="F53" s="1">
        <f t="shared" si="7"/>
        <v>4.452545602914239E-3</v>
      </c>
      <c r="G53" s="1">
        <f t="shared" si="7"/>
        <v>1.5704512334971429E-3</v>
      </c>
      <c r="H53" s="1">
        <f t="shared" si="7"/>
        <v>1.3377355331242217E-3</v>
      </c>
      <c r="I53" s="1">
        <f t="shared" si="7"/>
        <v>1.3230209700271858E-3</v>
      </c>
      <c r="J53" s="1">
        <f t="shared" si="7"/>
        <v>1.1397485197675496E-3</v>
      </c>
      <c r="K53" s="1">
        <f t="shared" si="7"/>
        <v>8.5544660084798752E-4</v>
      </c>
      <c r="L53" s="1">
        <f t="shared" si="7"/>
        <v>8.2787835295943131E-4</v>
      </c>
      <c r="M53" s="1">
        <f t="shared" si="7"/>
        <v>8.538494514362528E-4</v>
      </c>
      <c r="N53" s="1">
        <f t="shared" si="7"/>
        <v>8.2779984362259967E-4</v>
      </c>
      <c r="O53" s="1">
        <f t="shared" si="7"/>
        <v>8.9023484394022364E-4</v>
      </c>
      <c r="P53" s="1">
        <f t="shared" si="7"/>
        <v>8.3731974347404817E-4</v>
      </c>
      <c r="Q53" s="1">
        <f t="shared" si="7"/>
        <v>9.2539033696901031E-4</v>
      </c>
      <c r="R53" s="1">
        <f t="shared" si="7"/>
        <v>1.1116519929411689E-3</v>
      </c>
      <c r="S53" s="1">
        <f t="shared" si="7"/>
        <v>1.1431904543325112E-3</v>
      </c>
    </row>
    <row r="54" spans="1:20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20">
      <c r="A55" t="s">
        <v>30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20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20">
      <c r="A57" s="4" t="s">
        <v>10</v>
      </c>
      <c r="E57" s="5" t="s">
        <v>28</v>
      </c>
    </row>
    <row r="58" spans="1:20">
      <c r="A58" s="4"/>
      <c r="B58" s="4">
        <v>2000</v>
      </c>
      <c r="C58" s="4">
        <v>2001</v>
      </c>
      <c r="D58" s="4">
        <v>2002</v>
      </c>
      <c r="E58" s="4">
        <v>2003</v>
      </c>
      <c r="F58" s="4">
        <v>2004</v>
      </c>
      <c r="G58" s="4">
        <v>2005</v>
      </c>
      <c r="H58" s="4">
        <v>2006</v>
      </c>
      <c r="I58" s="4">
        <v>2007</v>
      </c>
      <c r="J58" s="4">
        <v>2008</v>
      </c>
      <c r="K58" s="4">
        <v>2009</v>
      </c>
      <c r="L58" s="4">
        <v>2010</v>
      </c>
      <c r="M58" s="4">
        <v>2011</v>
      </c>
      <c r="N58" s="4">
        <v>2012</v>
      </c>
      <c r="O58" s="4">
        <v>2013</v>
      </c>
      <c r="P58" s="4">
        <v>2014</v>
      </c>
      <c r="Q58" s="4">
        <v>2015</v>
      </c>
      <c r="R58" s="4">
        <v>2016</v>
      </c>
      <c r="S58" s="4">
        <v>2017</v>
      </c>
      <c r="T58" s="4" t="s">
        <v>25</v>
      </c>
    </row>
    <row r="59" spans="1:20">
      <c r="A59" s="5" t="s">
        <v>11</v>
      </c>
      <c r="B59" s="3">
        <v>38.406315999999997</v>
      </c>
      <c r="C59" s="3">
        <v>29.358599000000002</v>
      </c>
      <c r="D59" s="3">
        <v>23.513325999999999</v>
      </c>
      <c r="E59" s="3">
        <v>27.380987999999999</v>
      </c>
      <c r="F59" s="3">
        <v>32.983077999999999</v>
      </c>
      <c r="G59" s="3">
        <v>32.739263000000001</v>
      </c>
      <c r="H59" s="3">
        <v>30.954128000000001</v>
      </c>
      <c r="I59" s="3">
        <v>27.401665000000001</v>
      </c>
      <c r="J59" s="3">
        <v>31.282841999999999</v>
      </c>
      <c r="K59" s="3">
        <v>21.573633999999998</v>
      </c>
      <c r="L59" s="3">
        <v>24.863396999999999</v>
      </c>
      <c r="M59" s="3">
        <v>30.069199000000001</v>
      </c>
      <c r="N59" s="3">
        <v>32.177810000000001</v>
      </c>
      <c r="O59" s="3">
        <v>31.383835000000001</v>
      </c>
      <c r="P59" s="3">
        <v>31.201032999999999</v>
      </c>
      <c r="Q59" s="3">
        <v>27.160744000000001</v>
      </c>
      <c r="R59" s="3">
        <v>21.383512</v>
      </c>
      <c r="S59" s="3">
        <v>20.385998000000001</v>
      </c>
      <c r="T59" s="1">
        <f>(S59-I59)/I59</f>
        <v>-0.25603068280704844</v>
      </c>
    </row>
    <row r="60" spans="1:20">
      <c r="A60" s="5" t="s">
        <v>12</v>
      </c>
      <c r="B60" s="3">
        <v>355.83954299999999</v>
      </c>
      <c r="C60" s="3">
        <v>274.94764900000001</v>
      </c>
      <c r="D60" s="3">
        <v>257.71035699999999</v>
      </c>
      <c r="E60" s="3">
        <v>265.50346000000002</v>
      </c>
      <c r="F60" s="3">
        <v>308.23311200000001</v>
      </c>
      <c r="G60" s="3">
        <v>300.365002</v>
      </c>
      <c r="H60" s="3">
        <v>310.091791</v>
      </c>
      <c r="I60" s="3">
        <v>346.76381500000002</v>
      </c>
      <c r="J60" s="3">
        <v>325.67253899999997</v>
      </c>
      <c r="K60" s="3">
        <v>238.89746299999999</v>
      </c>
      <c r="L60" s="3">
        <v>273.99911900000001</v>
      </c>
      <c r="M60" s="3">
        <v>308.22531099999998</v>
      </c>
      <c r="N60" s="3">
        <v>360.837109</v>
      </c>
      <c r="O60" s="3">
        <v>340.37489799999997</v>
      </c>
      <c r="P60" s="3">
        <v>349.531091</v>
      </c>
      <c r="Q60" s="3">
        <v>354.16823299999999</v>
      </c>
      <c r="R60" s="3">
        <v>364.361627</v>
      </c>
      <c r="S60" s="3">
        <v>352.54639600000002</v>
      </c>
      <c r="T60" s="1">
        <f t="shared" ref="T60:T63" si="8">(S60-I60)/I60</f>
        <v>1.6675848949233626E-2</v>
      </c>
    </row>
    <row r="61" spans="1:20">
      <c r="A61" s="5" t="s">
        <v>15</v>
      </c>
      <c r="B61" s="3">
        <v>65.729028000000014</v>
      </c>
      <c r="C61" s="3">
        <v>131.90064699999999</v>
      </c>
      <c r="D61" s="3">
        <v>170.975865</v>
      </c>
      <c r="E61" s="3">
        <v>221.4811</v>
      </c>
      <c r="F61" s="3">
        <v>289.93598300000002</v>
      </c>
      <c r="G61" s="3">
        <v>86.513341999999994</v>
      </c>
      <c r="H61" s="3">
        <v>66.183199999999999</v>
      </c>
      <c r="I61" s="3">
        <v>68.639511999999996</v>
      </c>
      <c r="J61" s="3">
        <v>47.363760999999997</v>
      </c>
      <c r="K61" s="3">
        <v>30.882254</v>
      </c>
      <c r="L61" s="3">
        <v>30.416174000000002</v>
      </c>
      <c r="M61" s="3">
        <v>32.988682999999995</v>
      </c>
      <c r="N61" s="3">
        <v>35.714573000000001</v>
      </c>
      <c r="O61" s="3">
        <v>39.552363999999997</v>
      </c>
      <c r="P61" s="3">
        <v>41.103312000000003</v>
      </c>
      <c r="Q61" s="3">
        <v>52.617702000000001</v>
      </c>
      <c r="R61" s="3">
        <v>65.986187999999999</v>
      </c>
      <c r="S61" s="3">
        <v>74.619663000000003</v>
      </c>
      <c r="T61" s="1">
        <f t="shared" si="8"/>
        <v>8.7124031417939091E-2</v>
      </c>
    </row>
    <row r="62" spans="1:20">
      <c r="A62" s="5" t="s">
        <v>14</v>
      </c>
      <c r="B62" s="3">
        <v>10.184093000000001</v>
      </c>
      <c r="C62" s="3">
        <v>8.6272149999999996</v>
      </c>
      <c r="D62" s="3">
        <v>8.2697339999999997</v>
      </c>
      <c r="E62" s="3">
        <v>8.0210240000000006</v>
      </c>
      <c r="F62" s="3">
        <v>10.439817</v>
      </c>
      <c r="G62" s="3">
        <v>13.174689000000001</v>
      </c>
      <c r="H62" s="3">
        <v>14.056663</v>
      </c>
      <c r="I62" s="3">
        <v>16.352588000000001</v>
      </c>
      <c r="J62" s="3">
        <v>15.719116</v>
      </c>
      <c r="K62" s="3">
        <v>15.586328</v>
      </c>
      <c r="L62" s="3">
        <v>15.414662</v>
      </c>
      <c r="M62" s="3">
        <v>15.986781000000001</v>
      </c>
      <c r="N62" s="3">
        <v>15.490938999999999</v>
      </c>
      <c r="O62" s="3">
        <v>16.685813</v>
      </c>
      <c r="P62" s="3">
        <v>12.794995999999999</v>
      </c>
      <c r="Q62" s="3">
        <v>12.819110999999999</v>
      </c>
      <c r="R62" s="3">
        <v>12.486409999999999</v>
      </c>
      <c r="S62" s="3">
        <v>15.383858</v>
      </c>
      <c r="T62" s="1">
        <f t="shared" si="8"/>
        <v>-5.9240164309160161E-2</v>
      </c>
    </row>
    <row r="63" spans="1:20">
      <c r="A63" s="5" t="s">
        <v>16</v>
      </c>
      <c r="B63" s="3">
        <f>SUM(B59:B62)</f>
        <v>470.15898000000004</v>
      </c>
      <c r="C63" s="3">
        <f t="shared" ref="C63:S63" si="9">SUM(C59:C62)</f>
        <v>444.83411000000001</v>
      </c>
      <c r="D63" s="3">
        <f t="shared" si="9"/>
        <v>460.46928200000002</v>
      </c>
      <c r="E63" s="3">
        <f t="shared" si="9"/>
        <v>522.386572</v>
      </c>
      <c r="F63" s="3">
        <f t="shared" si="9"/>
        <v>641.5919899999999</v>
      </c>
      <c r="G63" s="3">
        <f t="shared" si="9"/>
        <v>432.79229600000002</v>
      </c>
      <c r="H63" s="3">
        <f t="shared" si="9"/>
        <v>421.28578200000004</v>
      </c>
      <c r="I63" s="3">
        <f t="shared" si="9"/>
        <v>459.15758</v>
      </c>
      <c r="J63" s="3">
        <f t="shared" si="9"/>
        <v>420.03825799999998</v>
      </c>
      <c r="K63" s="3">
        <f t="shared" si="9"/>
        <v>306.93967899999996</v>
      </c>
      <c r="L63" s="3">
        <f t="shared" si="9"/>
        <v>344.69335200000006</v>
      </c>
      <c r="M63" s="3">
        <f t="shared" si="9"/>
        <v>387.26997399999999</v>
      </c>
      <c r="N63" s="3">
        <f t="shared" si="9"/>
        <v>444.22043100000008</v>
      </c>
      <c r="O63" s="3">
        <f t="shared" si="9"/>
        <v>427.99690999999996</v>
      </c>
      <c r="P63" s="3">
        <f t="shared" si="9"/>
        <v>434.63043200000004</v>
      </c>
      <c r="Q63" s="3">
        <f t="shared" si="9"/>
        <v>446.76579000000004</v>
      </c>
      <c r="R63" s="3">
        <f t="shared" si="9"/>
        <v>464.21773699999994</v>
      </c>
      <c r="S63" s="3">
        <f t="shared" si="9"/>
        <v>462.93591500000002</v>
      </c>
      <c r="T63" s="1">
        <f t="shared" si="8"/>
        <v>8.2288416103247757E-3</v>
      </c>
    </row>
    <row r="64" spans="1:20">
      <c r="A64" s="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1"/>
    </row>
    <row r="65" spans="1:30">
      <c r="A65" s="5" t="s">
        <v>26</v>
      </c>
    </row>
    <row r="66" spans="1:30">
      <c r="A66" t="s">
        <v>7</v>
      </c>
      <c r="B66" s="1">
        <f t="shared" ref="B66:S66" si="10">B59/B$63</f>
        <v>8.1687934579065133E-2</v>
      </c>
      <c r="C66" s="1">
        <f t="shared" si="10"/>
        <v>6.5998983306383582E-2</v>
      </c>
      <c r="D66" s="1">
        <f t="shared" si="10"/>
        <v>5.106383187576017E-2</v>
      </c>
      <c r="E66" s="1">
        <f t="shared" si="10"/>
        <v>5.2415183443880707E-2</v>
      </c>
      <c r="F66" s="1">
        <f t="shared" si="10"/>
        <v>5.1408182324720116E-2</v>
      </c>
      <c r="G66" s="1">
        <f t="shared" si="10"/>
        <v>7.5646593764691225E-2</v>
      </c>
      <c r="H66" s="1">
        <f t="shared" si="10"/>
        <v>7.3475368318981146E-2</v>
      </c>
      <c r="I66" s="1">
        <f t="shared" si="10"/>
        <v>5.9678128367171901E-2</v>
      </c>
      <c r="J66" s="1">
        <f t="shared" si="10"/>
        <v>7.4476173072787102E-2</v>
      </c>
      <c r="K66" s="1">
        <f t="shared" si="10"/>
        <v>7.0286233667430142E-2</v>
      </c>
      <c r="L66" s="1">
        <f t="shared" si="10"/>
        <v>7.2131930760300805E-2</v>
      </c>
      <c r="M66" s="1">
        <f t="shared" si="10"/>
        <v>7.7644023597863543E-2</v>
      </c>
      <c r="N66" s="1">
        <f t="shared" si="10"/>
        <v>7.243658272890198E-2</v>
      </c>
      <c r="O66" s="1">
        <f t="shared" si="10"/>
        <v>7.3327246685028644E-2</v>
      </c>
      <c r="P66" s="1">
        <f t="shared" si="10"/>
        <v>7.1787501985134797E-2</v>
      </c>
      <c r="Q66" s="1">
        <f t="shared" si="10"/>
        <v>6.0794144511378094E-2</v>
      </c>
      <c r="R66" s="1">
        <f t="shared" si="10"/>
        <v>4.606353936019468E-2</v>
      </c>
      <c r="S66" s="1">
        <f t="shared" si="10"/>
        <v>4.4036328440838296E-2</v>
      </c>
      <c r="T66" s="6"/>
    </row>
    <row r="67" spans="1:30">
      <c r="A67" t="s">
        <v>8</v>
      </c>
      <c r="B67" s="1">
        <f t="shared" ref="B67:S67" si="11">B60/B$63</f>
        <v>0.75684940230217435</v>
      </c>
      <c r="C67" s="1">
        <f t="shared" si="11"/>
        <v>0.61809030112371555</v>
      </c>
      <c r="D67" s="1">
        <f t="shared" si="11"/>
        <v>0.5596689444313464</v>
      </c>
      <c r="E67" s="1">
        <f t="shared" si="11"/>
        <v>0.50825092801198579</v>
      </c>
      <c r="F67" s="1">
        <f t="shared" si="11"/>
        <v>0.48041920224097567</v>
      </c>
      <c r="G67" s="1">
        <f t="shared" si="11"/>
        <v>0.69401651733652858</v>
      </c>
      <c r="H67" s="1">
        <f t="shared" si="11"/>
        <v>0.73606042323070842</v>
      </c>
      <c r="I67" s="1">
        <f t="shared" si="11"/>
        <v>0.75521744626321974</v>
      </c>
      <c r="J67" s="1">
        <f t="shared" si="11"/>
        <v>0.77534018103655689</v>
      </c>
      <c r="K67" s="1">
        <f t="shared" si="11"/>
        <v>0.77832056050335552</v>
      </c>
      <c r="L67" s="1">
        <f t="shared" si="11"/>
        <v>0.79490688581658508</v>
      </c>
      <c r="M67" s="1">
        <f t="shared" si="11"/>
        <v>0.79589261159709734</v>
      </c>
      <c r="N67" s="1">
        <f t="shared" si="11"/>
        <v>0.81229291545124793</v>
      </c>
      <c r="O67" s="1">
        <f t="shared" si="11"/>
        <v>0.79527419485341611</v>
      </c>
      <c r="P67" s="1">
        <f t="shared" si="11"/>
        <v>0.80420298549182112</v>
      </c>
      <c r="Q67" s="1">
        <f t="shared" si="11"/>
        <v>0.79273803171008228</v>
      </c>
      <c r="R67" s="1">
        <f t="shared" si="11"/>
        <v>0.7848938072781998</v>
      </c>
      <c r="S67" s="1">
        <f t="shared" si="11"/>
        <v>0.76154470754337567</v>
      </c>
      <c r="T67" s="6"/>
    </row>
    <row r="68" spans="1:30">
      <c r="A68" t="s">
        <v>9</v>
      </c>
      <c r="B68" s="1">
        <f t="shared" ref="B68:S68" si="12">B61/B$63</f>
        <v>0.13980170707363712</v>
      </c>
      <c r="C68" s="1">
        <f t="shared" si="12"/>
        <v>0.29651648566248662</v>
      </c>
      <c r="D68" s="1">
        <f t="shared" si="12"/>
        <v>0.37130786283372536</v>
      </c>
      <c r="E68" s="1">
        <f t="shared" si="12"/>
        <v>0.42397931315891479</v>
      </c>
      <c r="F68" s="1">
        <f t="shared" si="12"/>
        <v>0.45190087706674775</v>
      </c>
      <c r="G68" s="1">
        <f t="shared" si="12"/>
        <v>0.19989575322754818</v>
      </c>
      <c r="H68" s="1">
        <f t="shared" si="12"/>
        <v>0.15709810971023938</v>
      </c>
      <c r="I68" s="1">
        <f t="shared" si="12"/>
        <v>0.14949009880224562</v>
      </c>
      <c r="J68" s="1">
        <f t="shared" si="12"/>
        <v>0.11276058810814323</v>
      </c>
      <c r="K68" s="1">
        <f t="shared" si="12"/>
        <v>0.10061343030204968</v>
      </c>
      <c r="L68" s="1">
        <f t="shared" si="12"/>
        <v>8.8241255085186543E-2</v>
      </c>
      <c r="M68" s="1">
        <f t="shared" si="12"/>
        <v>8.518265090182281E-2</v>
      </c>
      <c r="N68" s="1">
        <f t="shared" si="12"/>
        <v>8.0398312431514421E-2</v>
      </c>
      <c r="O68" s="1">
        <f t="shared" si="12"/>
        <v>9.2412732605943348E-2</v>
      </c>
      <c r="P68" s="1">
        <f t="shared" si="12"/>
        <v>9.4570717956537376E-2</v>
      </c>
      <c r="Q68" s="1">
        <f t="shared" si="12"/>
        <v>0.11777468906023444</v>
      </c>
      <c r="R68" s="1">
        <f t="shared" si="12"/>
        <v>0.1421449090386652</v>
      </c>
      <c r="S68" s="1">
        <f t="shared" si="12"/>
        <v>0.16118788925676678</v>
      </c>
      <c r="T68" s="6"/>
    </row>
    <row r="69" spans="1:30">
      <c r="A69" t="s">
        <v>13</v>
      </c>
      <c r="B69" s="1">
        <f t="shared" ref="B69:S69" si="13">B62/B$63</f>
        <v>2.1660956045123289E-2</v>
      </c>
      <c r="C69" s="1">
        <f t="shared" si="13"/>
        <v>1.9394229907414247E-2</v>
      </c>
      <c r="D69" s="1">
        <f t="shared" si="13"/>
        <v>1.7959360859168015E-2</v>
      </c>
      <c r="E69" s="1">
        <f t="shared" si="13"/>
        <v>1.5354575385218746E-2</v>
      </c>
      <c r="F69" s="1">
        <f t="shared" si="13"/>
        <v>1.6271738367556618E-2</v>
      </c>
      <c r="G69" s="1">
        <f t="shared" si="13"/>
        <v>3.0441135671232005E-2</v>
      </c>
      <c r="H69" s="1">
        <f t="shared" si="13"/>
        <v>3.3366098740070939E-2</v>
      </c>
      <c r="I69" s="1">
        <f t="shared" si="13"/>
        <v>3.5614326567362777E-2</v>
      </c>
      <c r="J69" s="1">
        <f t="shared" si="13"/>
        <v>3.7423057782512752E-2</v>
      </c>
      <c r="K69" s="1">
        <f t="shared" si="13"/>
        <v>5.0779775527164742E-2</v>
      </c>
      <c r="L69" s="1">
        <f t="shared" si="13"/>
        <v>4.4719928337927435E-2</v>
      </c>
      <c r="M69" s="1">
        <f t="shared" si="13"/>
        <v>4.1280713903216262E-2</v>
      </c>
      <c r="N69" s="1">
        <f t="shared" si="13"/>
        <v>3.4872189388335445E-2</v>
      </c>
      <c r="O69" s="1">
        <f t="shared" si="13"/>
        <v>3.8985825855611903E-2</v>
      </c>
      <c r="P69" s="1">
        <f t="shared" si="13"/>
        <v>2.9438794566506558E-2</v>
      </c>
      <c r="Q69" s="1">
        <f t="shared" si="13"/>
        <v>2.8693134718305084E-2</v>
      </c>
      <c r="R69" s="1">
        <f t="shared" si="13"/>
        <v>2.6897744322940426E-2</v>
      </c>
      <c r="S69" s="1">
        <f t="shared" si="13"/>
        <v>3.3231074759019291E-2</v>
      </c>
      <c r="T69" s="6"/>
    </row>
    <row r="72" spans="1:30" ht="15">
      <c r="A72" s="4" t="s">
        <v>17</v>
      </c>
      <c r="B72" s="7"/>
      <c r="C72" s="7"/>
      <c r="E72" s="5" t="s">
        <v>28</v>
      </c>
      <c r="F72" s="7"/>
      <c r="G72" s="7"/>
      <c r="H72" s="7"/>
      <c r="I72" s="7"/>
      <c r="J72" s="7"/>
      <c r="K72" s="7"/>
      <c r="L72" s="7"/>
    </row>
    <row r="73" spans="1:30">
      <c r="B73" s="4">
        <v>2000</v>
      </c>
      <c r="C73" s="4">
        <v>2001</v>
      </c>
      <c r="D73" s="4">
        <v>2002</v>
      </c>
      <c r="E73" s="4">
        <v>2003</v>
      </c>
      <c r="F73" s="4">
        <v>2004</v>
      </c>
      <c r="G73" s="4">
        <v>2005</v>
      </c>
      <c r="H73" s="4">
        <v>2006</v>
      </c>
      <c r="I73" s="4">
        <v>2007</v>
      </c>
      <c r="J73" s="4">
        <v>2008</v>
      </c>
      <c r="K73" s="4">
        <v>2009</v>
      </c>
      <c r="L73" s="4">
        <v>2010</v>
      </c>
      <c r="M73" s="4">
        <v>2011</v>
      </c>
      <c r="N73" s="4">
        <v>2012</v>
      </c>
      <c r="O73" s="4">
        <v>2013</v>
      </c>
      <c r="P73" s="4">
        <v>2014</v>
      </c>
      <c r="Q73" s="4">
        <v>2015</v>
      </c>
      <c r="R73" s="4">
        <v>2016</v>
      </c>
      <c r="S73" s="4">
        <v>2017</v>
      </c>
      <c r="T73" s="4" t="s">
        <v>25</v>
      </c>
    </row>
    <row r="74" spans="1:30">
      <c r="A74" t="s">
        <v>11</v>
      </c>
      <c r="B74" s="3">
        <v>69.530784999999995</v>
      </c>
      <c r="C74" s="3">
        <v>56.306668999999999</v>
      </c>
      <c r="D74" s="3">
        <v>75.277142999999995</v>
      </c>
      <c r="E74" s="3">
        <v>77.162358999999995</v>
      </c>
      <c r="F74" s="3">
        <v>81.864859999999993</v>
      </c>
      <c r="G74" s="3">
        <v>77.528049999999993</v>
      </c>
      <c r="H74" s="3">
        <v>102.795052</v>
      </c>
      <c r="I74" s="3">
        <v>95.807033000000004</v>
      </c>
      <c r="J74" s="3">
        <v>116.522595</v>
      </c>
      <c r="K74" s="3">
        <v>64.029739000000006</v>
      </c>
      <c r="L74" s="3">
        <v>84.546124000000006</v>
      </c>
      <c r="M74" s="3">
        <v>102.98941000000001</v>
      </c>
      <c r="N74" s="3">
        <v>109.389504</v>
      </c>
      <c r="O74" s="3">
        <v>98.713301999999999</v>
      </c>
      <c r="P74" s="3">
        <v>110.802696</v>
      </c>
      <c r="Q74" s="3">
        <v>108.601039</v>
      </c>
      <c r="R74" s="3">
        <v>102.88768899999999</v>
      </c>
      <c r="S74" s="3">
        <v>99.789445000000001</v>
      </c>
      <c r="T74" s="1">
        <f>(S74-I74)/I74</f>
        <v>4.1567011056484721E-2</v>
      </c>
    </row>
    <row r="75" spans="1:30">
      <c r="A75" t="s">
        <v>12</v>
      </c>
      <c r="B75" s="3">
        <v>181.502286</v>
      </c>
      <c r="C75" s="3">
        <v>157.06440000000001</v>
      </c>
      <c r="D75" s="3">
        <v>136.793801</v>
      </c>
      <c r="E75" s="3">
        <v>130.501949</v>
      </c>
      <c r="F75" s="3">
        <v>136.063571</v>
      </c>
      <c r="G75" s="3">
        <v>147.04403099999999</v>
      </c>
      <c r="H75" s="3">
        <v>174.61412799999999</v>
      </c>
      <c r="I75" s="3">
        <v>146.37293500000001</v>
      </c>
      <c r="J75" s="3">
        <v>149.26500799999999</v>
      </c>
      <c r="K75" s="3">
        <v>124.151329</v>
      </c>
      <c r="L75" s="3">
        <v>150.018044</v>
      </c>
      <c r="M75" s="3">
        <v>148.980749</v>
      </c>
      <c r="N75" s="3">
        <v>170.69794099999999</v>
      </c>
      <c r="O75" s="3">
        <v>232.22671099999999</v>
      </c>
      <c r="P75" s="3">
        <v>190.23430999999999</v>
      </c>
      <c r="Q75" s="3">
        <v>152.36422999999999</v>
      </c>
      <c r="R75" s="3">
        <v>146.42812000000001</v>
      </c>
      <c r="S75" s="3">
        <v>138.38674499999999</v>
      </c>
      <c r="T75" s="1">
        <f t="shared" ref="T75:T78" si="14">(S75-I75)/I75</f>
        <v>-5.4560564765610671E-2</v>
      </c>
    </row>
    <row r="76" spans="1:30">
      <c r="A76" t="s">
        <v>15</v>
      </c>
      <c r="B76" s="3">
        <v>411.86563100000001</v>
      </c>
      <c r="C76" s="3">
        <v>320.979669</v>
      </c>
      <c r="D76" s="3">
        <v>250.69692800000001</v>
      </c>
      <c r="E76" s="3">
        <v>240.03135</v>
      </c>
      <c r="F76" s="3">
        <v>260.49013400000001</v>
      </c>
      <c r="G76" s="3">
        <v>311.08748600000001</v>
      </c>
      <c r="H76" s="3">
        <v>255.42268100000001</v>
      </c>
      <c r="I76" s="3">
        <v>203.63940400000001</v>
      </c>
      <c r="J76" s="3">
        <v>206.767448</v>
      </c>
      <c r="K76" s="3">
        <v>216.74704700000001</v>
      </c>
      <c r="L76" s="3">
        <v>244.081085</v>
      </c>
      <c r="M76" s="3">
        <v>267.62173300000001</v>
      </c>
      <c r="N76" s="3">
        <v>309.84579000000002</v>
      </c>
      <c r="O76" s="3">
        <v>286.55332700000002</v>
      </c>
      <c r="P76" s="3">
        <v>258.86434000000003</v>
      </c>
      <c r="Q76" s="3">
        <v>220.50621899999999</v>
      </c>
      <c r="R76" s="3">
        <v>201.27138099999999</v>
      </c>
      <c r="S76" s="3">
        <v>199.52931599999999</v>
      </c>
      <c r="T76" s="1">
        <f t="shared" si="14"/>
        <v>-2.0183166515258602E-2</v>
      </c>
    </row>
    <row r="77" spans="1:30" ht="15">
      <c r="A77" t="s">
        <v>14</v>
      </c>
      <c r="B77" s="3">
        <v>99.795563999999999</v>
      </c>
      <c r="C77" s="3">
        <v>105.043892</v>
      </c>
      <c r="D77" s="3">
        <v>101.751362</v>
      </c>
      <c r="E77" s="3">
        <v>109.284496</v>
      </c>
      <c r="F77" s="3">
        <v>119.554788</v>
      </c>
      <c r="G77" s="3">
        <v>130.83475300000001</v>
      </c>
      <c r="H77" s="3">
        <v>124.758956</v>
      </c>
      <c r="I77" s="3">
        <v>113.28371199999999</v>
      </c>
      <c r="J77" s="3">
        <v>96.260451000000003</v>
      </c>
      <c r="K77" s="3">
        <v>109.910516</v>
      </c>
      <c r="L77" s="3">
        <v>99.191074</v>
      </c>
      <c r="M77" s="3">
        <v>121.347272</v>
      </c>
      <c r="N77" s="3">
        <v>127.22017200000001</v>
      </c>
      <c r="O77" s="3">
        <v>111.728016</v>
      </c>
      <c r="P77" s="3">
        <v>90.396780000000007</v>
      </c>
      <c r="Q77" s="3">
        <v>90.489470999999995</v>
      </c>
      <c r="R77" s="3">
        <v>86.755391000000003</v>
      </c>
      <c r="S77" s="3">
        <v>87.764133000000001</v>
      </c>
      <c r="T77" s="1">
        <f t="shared" si="14"/>
        <v>-0.22527138764661944</v>
      </c>
      <c r="U77" s="7"/>
      <c r="V77" s="7"/>
      <c r="W77" s="7"/>
      <c r="X77" s="7"/>
      <c r="Y77" s="7"/>
      <c r="Z77" s="7"/>
      <c r="AA77" s="7"/>
      <c r="AB77" s="7"/>
      <c r="AC77" s="7"/>
      <c r="AD77" s="7"/>
    </row>
    <row r="78" spans="1:30">
      <c r="A78" t="s">
        <v>16</v>
      </c>
      <c r="B78" s="3">
        <f>SUM(B74:B77)</f>
        <v>762.69426599999997</v>
      </c>
      <c r="C78" s="3">
        <f t="shared" ref="C78:S78" si="15">SUM(C74:C77)</f>
        <v>639.39463000000001</v>
      </c>
      <c r="D78" s="3">
        <f>SUM(D74:D77)</f>
        <v>564.51923399999998</v>
      </c>
      <c r="E78" s="3">
        <f t="shared" si="15"/>
        <v>556.98015399999997</v>
      </c>
      <c r="F78" s="3">
        <f t="shared" si="15"/>
        <v>597.97335299999997</v>
      </c>
      <c r="G78" s="3">
        <f t="shared" si="15"/>
        <v>666.4943199999999</v>
      </c>
      <c r="H78" s="3">
        <f t="shared" si="15"/>
        <v>657.59081700000002</v>
      </c>
      <c r="I78" s="3">
        <f t="shared" si="15"/>
        <v>559.10308400000008</v>
      </c>
      <c r="J78" s="3">
        <f t="shared" si="15"/>
        <v>568.81550200000004</v>
      </c>
      <c r="K78" s="3">
        <f t="shared" si="15"/>
        <v>514.83863100000008</v>
      </c>
      <c r="L78" s="3">
        <f t="shared" si="15"/>
        <v>577.83632699999998</v>
      </c>
      <c r="M78" s="3">
        <f t="shared" si="15"/>
        <v>640.93916400000001</v>
      </c>
      <c r="N78" s="3">
        <f t="shared" si="15"/>
        <v>717.15340700000002</v>
      </c>
      <c r="O78" s="3">
        <f t="shared" si="15"/>
        <v>729.22135600000001</v>
      </c>
      <c r="P78" s="3">
        <f t="shared" si="15"/>
        <v>650.29812600000014</v>
      </c>
      <c r="Q78" s="3">
        <f t="shared" si="15"/>
        <v>571.960959</v>
      </c>
      <c r="R78" s="3">
        <f t="shared" si="15"/>
        <v>537.342581</v>
      </c>
      <c r="S78" s="3">
        <f t="shared" si="15"/>
        <v>525.46963900000003</v>
      </c>
      <c r="T78" s="1">
        <f t="shared" si="14"/>
        <v>-6.0156071326553526E-2</v>
      </c>
    </row>
    <row r="79" spans="1:30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1"/>
    </row>
    <row r="80" spans="1:30">
      <c r="A80" t="s">
        <v>27</v>
      </c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>
      <c r="A81" t="s">
        <v>7</v>
      </c>
      <c r="B81" s="1">
        <f>B74/B$78</f>
        <v>9.1164688263173588E-2</v>
      </c>
      <c r="C81" s="1">
        <f t="shared" ref="C81:S84" si="16">C74/C$78</f>
        <v>8.8062467775182909E-2</v>
      </c>
      <c r="D81" s="1">
        <f t="shared" si="16"/>
        <v>0.13334734844481844</v>
      </c>
      <c r="E81" s="1">
        <f t="shared" si="16"/>
        <v>0.13853699893228152</v>
      </c>
      <c r="F81" s="1">
        <f t="shared" si="16"/>
        <v>0.13690385966078325</v>
      </c>
      <c r="G81" s="1">
        <f t="shared" si="16"/>
        <v>0.11632214660133938</v>
      </c>
      <c r="H81" s="1">
        <f t="shared" si="16"/>
        <v>0.15632069265955092</v>
      </c>
      <c r="I81" s="1">
        <f t="shared" si="16"/>
        <v>0.17135844129952965</v>
      </c>
      <c r="J81" s="1">
        <f t="shared" si="16"/>
        <v>0.20485129992114734</v>
      </c>
      <c r="K81" s="1">
        <f t="shared" si="16"/>
        <v>0.12436855967010758</v>
      </c>
      <c r="L81" s="1">
        <f t="shared" si="16"/>
        <v>0.14631500314101922</v>
      </c>
      <c r="M81" s="1">
        <f t="shared" si="16"/>
        <v>0.16068515669608857</v>
      </c>
      <c r="N81" s="1">
        <f t="shared" si="16"/>
        <v>0.15253292103512239</v>
      </c>
      <c r="O81" s="1">
        <f t="shared" si="16"/>
        <v>0.13536808979576839</v>
      </c>
      <c r="P81" s="1">
        <f t="shared" si="16"/>
        <v>0.17038753699253315</v>
      </c>
      <c r="Q81" s="1">
        <f t="shared" si="16"/>
        <v>0.18987491592061617</v>
      </c>
      <c r="R81" s="1">
        <f t="shared" si="16"/>
        <v>0.19147503406211538</v>
      </c>
      <c r="S81" s="1">
        <f t="shared" si="16"/>
        <v>0.18990525349838527</v>
      </c>
    </row>
    <row r="82" spans="1:19">
      <c r="A82" t="s">
        <v>8</v>
      </c>
      <c r="B82" s="1">
        <f t="shared" ref="B82:Q84" si="17">B75/B$78</f>
        <v>0.23797515477846795</v>
      </c>
      <c r="C82" s="1">
        <f t="shared" si="17"/>
        <v>0.24564547875542841</v>
      </c>
      <c r="D82" s="1">
        <f t="shared" si="17"/>
        <v>0.24231911467519635</v>
      </c>
      <c r="E82" s="1">
        <f t="shared" si="17"/>
        <v>0.23430269115118238</v>
      </c>
      <c r="F82" s="1">
        <f t="shared" si="17"/>
        <v>0.2275411944652323</v>
      </c>
      <c r="G82" s="1">
        <f t="shared" si="17"/>
        <v>0.22062308197915326</v>
      </c>
      <c r="H82" s="1">
        <f t="shared" si="17"/>
        <v>0.26553614114717783</v>
      </c>
      <c r="I82" s="1">
        <f t="shared" si="17"/>
        <v>0.26179954857841564</v>
      </c>
      <c r="J82" s="1">
        <f t="shared" si="17"/>
        <v>0.26241374835104264</v>
      </c>
      <c r="K82" s="1">
        <f t="shared" si="17"/>
        <v>0.2411461019520891</v>
      </c>
      <c r="L82" s="1">
        <f t="shared" si="17"/>
        <v>0.25962030594175506</v>
      </c>
      <c r="M82" s="1">
        <f t="shared" si="17"/>
        <v>0.23244132574179849</v>
      </c>
      <c r="N82" s="1">
        <f t="shared" si="17"/>
        <v>0.23802151580658945</v>
      </c>
      <c r="O82" s="1">
        <f t="shared" si="17"/>
        <v>0.31845846132899047</v>
      </c>
      <c r="P82" s="1">
        <f t="shared" si="17"/>
        <v>0.29253399693789056</v>
      </c>
      <c r="Q82" s="1">
        <f t="shared" si="17"/>
        <v>0.26638921346378119</v>
      </c>
      <c r="R82" s="1">
        <f t="shared" si="16"/>
        <v>0.27250421830984584</v>
      </c>
      <c r="S82" s="1">
        <f t="shared" si="16"/>
        <v>0.26335821278534416</v>
      </c>
    </row>
    <row r="83" spans="1:19">
      <c r="A83" t="s">
        <v>9</v>
      </c>
      <c r="B83" s="1">
        <f t="shared" si="17"/>
        <v>0.54001406508541916</v>
      </c>
      <c r="C83" s="1">
        <f t="shared" si="16"/>
        <v>0.5020055751797603</v>
      </c>
      <c r="D83" s="1">
        <f t="shared" si="16"/>
        <v>0.44408925843614394</v>
      </c>
      <c r="E83" s="1">
        <f t="shared" si="16"/>
        <v>0.43095135127561479</v>
      </c>
      <c r="F83" s="1">
        <f t="shared" si="16"/>
        <v>0.43562164215702104</v>
      </c>
      <c r="G83" s="1">
        <f t="shared" si="16"/>
        <v>0.46675189369955927</v>
      </c>
      <c r="H83" s="1">
        <f t="shared" si="16"/>
        <v>0.38842190979075064</v>
      </c>
      <c r="I83" s="1">
        <f t="shared" si="16"/>
        <v>0.3642251488636038</v>
      </c>
      <c r="J83" s="1">
        <f t="shared" si="16"/>
        <v>0.36350529701280887</v>
      </c>
      <c r="K83" s="1">
        <f t="shared" si="16"/>
        <v>0.4209999676578271</v>
      </c>
      <c r="L83" s="1">
        <f t="shared" si="16"/>
        <v>0.42240522721583756</v>
      </c>
      <c r="M83" s="1">
        <f t="shared" si="16"/>
        <v>0.41754623220371662</v>
      </c>
      <c r="N83" s="1">
        <f t="shared" si="16"/>
        <v>0.43204952660846807</v>
      </c>
      <c r="O83" s="1">
        <f t="shared" si="16"/>
        <v>0.39295794705167686</v>
      </c>
      <c r="P83" s="1">
        <f t="shared" si="16"/>
        <v>0.39807025370391419</v>
      </c>
      <c r="Q83" s="1">
        <f t="shared" si="16"/>
        <v>0.38552669641215842</v>
      </c>
      <c r="R83" s="1">
        <f t="shared" si="16"/>
        <v>0.37456808396876329</v>
      </c>
      <c r="S83" s="1">
        <f t="shared" si="16"/>
        <v>0.37971616472402886</v>
      </c>
    </row>
    <row r="84" spans="1:19">
      <c r="A84" t="s">
        <v>13</v>
      </c>
      <c r="B84" s="1">
        <f t="shared" si="17"/>
        <v>0.1308460918729393</v>
      </c>
      <c r="C84" s="1">
        <f t="shared" si="16"/>
        <v>0.16428647828962842</v>
      </c>
      <c r="D84" s="1">
        <f t="shared" si="16"/>
        <v>0.1802442784438413</v>
      </c>
      <c r="E84" s="1">
        <f t="shared" si="16"/>
        <v>0.19620895864092136</v>
      </c>
      <c r="F84" s="1">
        <f t="shared" si="16"/>
        <v>0.19993330371696347</v>
      </c>
      <c r="G84" s="1">
        <f t="shared" si="16"/>
        <v>0.1963028777199482</v>
      </c>
      <c r="H84" s="1">
        <f t="shared" si="16"/>
        <v>0.18972125640252058</v>
      </c>
      <c r="I84" s="1">
        <f t="shared" si="16"/>
        <v>0.20261686125845083</v>
      </c>
      <c r="J84" s="1">
        <f t="shared" si="16"/>
        <v>0.16922965471500107</v>
      </c>
      <c r="K84" s="1">
        <f t="shared" si="16"/>
        <v>0.21348537071997611</v>
      </c>
      <c r="L84" s="1">
        <f t="shared" si="16"/>
        <v>0.17165946370138824</v>
      </c>
      <c r="M84" s="1">
        <f t="shared" si="16"/>
        <v>0.18932728535839635</v>
      </c>
      <c r="N84" s="1">
        <f t="shared" si="16"/>
        <v>0.17739603654982009</v>
      </c>
      <c r="O84" s="1">
        <f t="shared" si="16"/>
        <v>0.15321550182356425</v>
      </c>
      <c r="P84" s="1">
        <f t="shared" si="16"/>
        <v>0.13900821236566194</v>
      </c>
      <c r="Q84" s="1">
        <f t="shared" si="16"/>
        <v>0.15820917420344419</v>
      </c>
      <c r="R84" s="1">
        <f t="shared" si="16"/>
        <v>0.16145266365927549</v>
      </c>
      <c r="S84" s="1">
        <f t="shared" si="16"/>
        <v>0.16702036899224162</v>
      </c>
    </row>
    <row r="86" spans="1:19">
      <c r="A86" s="4" t="s">
        <v>18</v>
      </c>
      <c r="E86" s="5" t="s">
        <v>28</v>
      </c>
    </row>
    <row r="87" spans="1:19">
      <c r="B87" s="4">
        <v>2000</v>
      </c>
      <c r="C87" s="4">
        <v>2001</v>
      </c>
      <c r="D87" s="4">
        <v>2002</v>
      </c>
      <c r="E87" s="4">
        <v>2003</v>
      </c>
      <c r="F87" s="4">
        <v>2004</v>
      </c>
      <c r="G87" s="4">
        <v>2005</v>
      </c>
      <c r="H87" s="4">
        <v>2006</v>
      </c>
      <c r="I87" s="4">
        <v>2007</v>
      </c>
      <c r="J87" s="4">
        <v>2008</v>
      </c>
      <c r="K87" s="4">
        <v>2009</v>
      </c>
      <c r="L87" s="4">
        <v>2010</v>
      </c>
      <c r="M87" s="4">
        <v>2011</v>
      </c>
      <c r="N87" s="4">
        <v>2012</v>
      </c>
      <c r="O87" s="4">
        <v>2013</v>
      </c>
      <c r="P87" s="4">
        <v>2014</v>
      </c>
      <c r="Q87" s="4">
        <v>2015</v>
      </c>
      <c r="R87" s="4">
        <v>2016</v>
      </c>
      <c r="S87" s="4">
        <v>2017</v>
      </c>
    </row>
    <row r="88" spans="1:19">
      <c r="A88" t="s">
        <v>11</v>
      </c>
      <c r="B88" s="3">
        <f t="shared" ref="B88:S88" si="18">B74-B59</f>
        <v>31.124468999999998</v>
      </c>
      <c r="C88" s="3">
        <f t="shared" si="18"/>
        <v>26.948069999999998</v>
      </c>
      <c r="D88" s="3">
        <f t="shared" si="18"/>
        <v>51.763816999999996</v>
      </c>
      <c r="E88" s="3">
        <f t="shared" si="18"/>
        <v>49.781370999999993</v>
      </c>
      <c r="F88" s="3">
        <f t="shared" si="18"/>
        <v>48.881781999999994</v>
      </c>
      <c r="G88" s="3">
        <f t="shared" si="18"/>
        <v>44.788786999999992</v>
      </c>
      <c r="H88" s="3">
        <f t="shared" si="18"/>
        <v>71.840924000000001</v>
      </c>
      <c r="I88" s="3">
        <f t="shared" si="18"/>
        <v>68.40536800000001</v>
      </c>
      <c r="J88" s="3">
        <f t="shared" si="18"/>
        <v>85.239752999999993</v>
      </c>
      <c r="K88" s="3">
        <f t="shared" si="18"/>
        <v>42.456105000000008</v>
      </c>
      <c r="L88" s="3">
        <f t="shared" si="18"/>
        <v>59.682727000000007</v>
      </c>
      <c r="M88" s="3">
        <f t="shared" si="18"/>
        <v>72.920211000000009</v>
      </c>
      <c r="N88" s="3">
        <f t="shared" si="18"/>
        <v>77.211693999999994</v>
      </c>
      <c r="O88" s="3">
        <f t="shared" si="18"/>
        <v>67.329466999999994</v>
      </c>
      <c r="P88" s="3">
        <f t="shared" si="18"/>
        <v>79.601663000000002</v>
      </c>
      <c r="Q88" s="3">
        <f t="shared" si="18"/>
        <v>81.440294999999992</v>
      </c>
      <c r="R88" s="3">
        <f t="shared" si="18"/>
        <v>81.504176999999999</v>
      </c>
      <c r="S88" s="3">
        <f t="shared" si="18"/>
        <v>79.403447</v>
      </c>
    </row>
    <row r="89" spans="1:19">
      <c r="A89" t="s">
        <v>12</v>
      </c>
      <c r="B89" s="3">
        <f t="shared" ref="B89:S89" si="19">B75-B60</f>
        <v>-174.33725699999999</v>
      </c>
      <c r="C89" s="3">
        <f t="shared" si="19"/>
        <v>-117.88324900000001</v>
      </c>
      <c r="D89" s="3">
        <f t="shared" si="19"/>
        <v>-120.91655599999999</v>
      </c>
      <c r="E89" s="3">
        <f t="shared" si="19"/>
        <v>-135.00151100000002</v>
      </c>
      <c r="F89" s="3">
        <f t="shared" si="19"/>
        <v>-172.16954100000001</v>
      </c>
      <c r="G89" s="3">
        <f t="shared" si="19"/>
        <v>-153.32097100000001</v>
      </c>
      <c r="H89" s="3">
        <f t="shared" si="19"/>
        <v>-135.47766300000001</v>
      </c>
      <c r="I89" s="3">
        <f t="shared" si="19"/>
        <v>-200.39088000000001</v>
      </c>
      <c r="J89" s="3">
        <f t="shared" si="19"/>
        <v>-176.40753099999998</v>
      </c>
      <c r="K89" s="3">
        <f t="shared" si="19"/>
        <v>-114.74613399999998</v>
      </c>
      <c r="L89" s="3">
        <f t="shared" si="19"/>
        <v>-123.981075</v>
      </c>
      <c r="M89" s="3">
        <f t="shared" si="19"/>
        <v>-159.24456199999997</v>
      </c>
      <c r="N89" s="3">
        <f t="shared" si="19"/>
        <v>-190.13916800000001</v>
      </c>
      <c r="O89" s="3">
        <f t="shared" si="19"/>
        <v>-108.14818699999998</v>
      </c>
      <c r="P89" s="3">
        <f t="shared" si="19"/>
        <v>-159.29678100000001</v>
      </c>
      <c r="Q89" s="3">
        <f t="shared" si="19"/>
        <v>-201.80400299999999</v>
      </c>
      <c r="R89" s="3">
        <f t="shared" si="19"/>
        <v>-217.93350699999999</v>
      </c>
      <c r="S89" s="3">
        <f t="shared" si="19"/>
        <v>-214.15965100000003</v>
      </c>
    </row>
    <row r="90" spans="1:19">
      <c r="A90" t="s">
        <v>15</v>
      </c>
      <c r="B90" s="3">
        <f t="shared" ref="B90:S90" si="20">B76-B61</f>
        <v>346.13660299999998</v>
      </c>
      <c r="C90" s="3">
        <f t="shared" si="20"/>
        <v>189.07902200000001</v>
      </c>
      <c r="D90" s="3">
        <f t="shared" si="20"/>
        <v>79.721063000000015</v>
      </c>
      <c r="E90" s="3">
        <f t="shared" si="20"/>
        <v>18.550250000000005</v>
      </c>
      <c r="F90" s="3">
        <f t="shared" si="20"/>
        <v>-29.44584900000001</v>
      </c>
      <c r="G90" s="3">
        <f t="shared" si="20"/>
        <v>224.57414400000002</v>
      </c>
      <c r="H90" s="3">
        <f t="shared" si="20"/>
        <v>189.23948100000001</v>
      </c>
      <c r="I90" s="3">
        <f t="shared" si="20"/>
        <v>134.99989200000002</v>
      </c>
      <c r="J90" s="3">
        <f t="shared" si="20"/>
        <v>159.40368699999999</v>
      </c>
      <c r="K90" s="3">
        <f t="shared" si="20"/>
        <v>185.86479300000002</v>
      </c>
      <c r="L90" s="3">
        <f t="shared" si="20"/>
        <v>213.66491099999999</v>
      </c>
      <c r="M90" s="3">
        <f t="shared" si="20"/>
        <v>234.63305000000003</v>
      </c>
      <c r="N90" s="3">
        <f t="shared" si="20"/>
        <v>274.13121699999999</v>
      </c>
      <c r="O90" s="3">
        <f t="shared" si="20"/>
        <v>247.00096300000001</v>
      </c>
      <c r="P90" s="3">
        <f t="shared" si="20"/>
        <v>217.76102800000001</v>
      </c>
      <c r="Q90" s="3">
        <f t="shared" si="20"/>
        <v>167.88851699999998</v>
      </c>
      <c r="R90" s="3">
        <f t="shared" si="20"/>
        <v>135.28519299999999</v>
      </c>
      <c r="S90" s="3">
        <f t="shared" si="20"/>
        <v>124.90965299999999</v>
      </c>
    </row>
    <row r="91" spans="1:19">
      <c r="A91" t="s">
        <v>14</v>
      </c>
      <c r="B91" s="3">
        <f t="shared" ref="B91:S91" si="21">B77-B62</f>
        <v>89.611470999999995</v>
      </c>
      <c r="C91" s="3">
        <f t="shared" si="21"/>
        <v>96.416676999999993</v>
      </c>
      <c r="D91" s="3">
        <f t="shared" si="21"/>
        <v>93.481628000000001</v>
      </c>
      <c r="E91" s="3">
        <f t="shared" si="21"/>
        <v>101.26347200000001</v>
      </c>
      <c r="F91" s="3">
        <f t="shared" si="21"/>
        <v>109.114971</v>
      </c>
      <c r="G91" s="3">
        <f t="shared" si="21"/>
        <v>117.66006400000001</v>
      </c>
      <c r="H91" s="3">
        <f t="shared" si="21"/>
        <v>110.702293</v>
      </c>
      <c r="I91" s="3">
        <f t="shared" si="21"/>
        <v>96.931123999999997</v>
      </c>
      <c r="J91" s="3">
        <f t="shared" si="21"/>
        <v>80.541335000000004</v>
      </c>
      <c r="K91" s="3">
        <f t="shared" si="21"/>
        <v>94.324188000000007</v>
      </c>
      <c r="L91" s="3">
        <f t="shared" si="21"/>
        <v>83.776411999999993</v>
      </c>
      <c r="M91" s="3">
        <f t="shared" si="21"/>
        <v>105.360491</v>
      </c>
      <c r="N91" s="3">
        <f t="shared" si="21"/>
        <v>111.72923300000001</v>
      </c>
      <c r="O91" s="3">
        <f t="shared" si="21"/>
        <v>95.042203000000001</v>
      </c>
      <c r="P91" s="3">
        <f t="shared" si="21"/>
        <v>77.601784000000009</v>
      </c>
      <c r="Q91" s="3">
        <f t="shared" si="21"/>
        <v>77.670359999999988</v>
      </c>
      <c r="R91" s="3">
        <f t="shared" si="21"/>
        <v>74.268980999999997</v>
      </c>
      <c r="S91" s="3">
        <f t="shared" si="21"/>
        <v>72.380274999999997</v>
      </c>
    </row>
    <row r="92" spans="1:19">
      <c r="A92" t="s">
        <v>16</v>
      </c>
      <c r="B92" s="3">
        <f t="shared" ref="B92:S92" si="22">B78-B63</f>
        <v>292.53528599999993</v>
      </c>
      <c r="C92" s="3">
        <f t="shared" si="22"/>
        <v>194.56052</v>
      </c>
      <c r="D92" s="3">
        <f t="shared" si="22"/>
        <v>104.04995199999996</v>
      </c>
      <c r="E92" s="3">
        <f t="shared" si="22"/>
        <v>34.593581999999969</v>
      </c>
      <c r="F92" s="3">
        <f t="shared" si="22"/>
        <v>-43.618636999999921</v>
      </c>
      <c r="G92" s="3">
        <f t="shared" si="22"/>
        <v>233.70202399999988</v>
      </c>
      <c r="H92" s="3">
        <f t="shared" si="22"/>
        <v>236.30503499999998</v>
      </c>
      <c r="I92" s="3">
        <f t="shared" si="22"/>
        <v>99.945504000000085</v>
      </c>
      <c r="J92" s="3">
        <f t="shared" si="22"/>
        <v>148.77724400000005</v>
      </c>
      <c r="K92" s="3">
        <f t="shared" si="22"/>
        <v>207.89895200000012</v>
      </c>
      <c r="L92" s="3">
        <f t="shared" si="22"/>
        <v>233.14297499999992</v>
      </c>
      <c r="M92" s="3">
        <f t="shared" si="22"/>
        <v>253.66919000000001</v>
      </c>
      <c r="N92" s="3">
        <f t="shared" si="22"/>
        <v>272.93297599999994</v>
      </c>
      <c r="O92" s="3">
        <f t="shared" si="22"/>
        <v>301.22444600000006</v>
      </c>
      <c r="P92" s="3">
        <f t="shared" si="22"/>
        <v>215.6676940000001</v>
      </c>
      <c r="Q92" s="3">
        <f t="shared" si="22"/>
        <v>125.19516899999996</v>
      </c>
      <c r="R92" s="3">
        <f t="shared" si="22"/>
        <v>73.124844000000053</v>
      </c>
      <c r="S92" s="8">
        <f t="shared" si="22"/>
        <v>62.533724000000007</v>
      </c>
    </row>
    <row r="93" spans="1:19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>
      <c r="A94" t="s">
        <v>31</v>
      </c>
    </row>
  </sheetData>
  <phoneticPr fontId="3" type="noConversion"/>
  <conditionalFormatting sqref="T59:T64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T74:T7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S88:S92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2019-01-07T10:39:24Z</dcterms:modified>
</cp:coreProperties>
</file>